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mc:AlternateContent xmlns:mc="http://schemas.openxmlformats.org/markup-compatibility/2006">
    <mc:Choice Requires="x15">
      <x15ac:absPath xmlns:x15ac="http://schemas.microsoft.com/office/spreadsheetml/2010/11/ac" url="\\bmhamfsr252\Advisory\Clients\Current Clients\8896 - Government of Bermuda\Ministry of Finance\2024 Calculators\D. 3. Deliver\D1 Perform Service\Analysis\Reviewed by Expertise and shared with MOF\"/>
    </mc:Choice>
  </mc:AlternateContent>
  <xr:revisionPtr revIDLastSave="0" documentId="13_ncr:1_{C2CC92D9-E5B9-4A77-A31B-9DF0F7337CA9}" xr6:coauthVersionLast="47" xr6:coauthVersionMax="47" xr10:uidLastSave="{00000000-0000-0000-0000-000000000000}"/>
  <bookViews>
    <workbookView xWindow="28680" yWindow="-120" windowWidth="29040" windowHeight="15840" xr2:uid="{00000000-000D-0000-FFFF-FFFF00000000}"/>
  </bookViews>
  <sheets>
    <sheet name="Employee_Calculator" sheetId="1" r:id="rId1"/>
    <sheet name="Version_Control" sheetId="2" r:id="rId2"/>
  </sheets>
  <externalReferences>
    <externalReference r:id="rId3"/>
  </externalReferences>
  <definedNames>
    <definedName name="CIQWBGuid" hidden="1">"0d05fa30-f681-4f38-bdc2-3611072b47d3"</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44942.97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One_time">'[1]C.Calculation Tab'!$W1,'[1]C.Calculation Tab'!$Z1,'[1]C.Calculation Tab'!$AC1,'[1]C.Calculation Tab'!$AF1,'[1]C.Calculation Tab'!$AI1,'[1]C.Calculation Tab'!$AL1,'[1]C.Calculation Tab'!$AO1,'[1]C.Calculation Tab'!$AR1,'[1]C.Calculation Tab'!$AU1,'[1]C.Calculation Tab'!$AX1,'[1]C.Calculation Tab'!$BA1,'[1]C.Calculation Tab'!$BD1</definedName>
    <definedName name="_xlnm.Print_Area" localSheetId="0">Employee_Calculator!$A$1:$S$87</definedName>
    <definedName name="_xlnm.Print_Titles" localSheetId="0">Employee_Calculator!$1:$9</definedName>
    <definedName name="Recurring">'[1]C.Calculation Tab'!$V1,'[1]C.Calculation Tab'!$Y1,'[1]C.Calculation Tab'!$AB1,'[1]C.Calculation Tab'!$AE1,'[1]C.Calculation Tab'!$AH1,'[1]C.Calculation Tab'!$AK1,'[1]C.Calculation Tab'!$AN1,'[1]C.Calculation Tab'!$AQ1,'[1]C.Calculation Tab'!$AT1,'[1]C.Calculation Tab'!$AW1,'[1]C.Calculation Tab'!$AZ1,'[1]C.Calculation Tab'!$BC1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36" i="1" l="1"/>
  <c r="K51" i="1"/>
  <c r="K52" i="1" s="1"/>
  <c r="H78" i="1"/>
  <c r="J78" i="1"/>
  <c r="J79" i="1"/>
  <c r="H79" i="1"/>
  <c r="J80" i="1"/>
  <c r="H80" i="1"/>
  <c r="J81" i="1"/>
  <c r="H81" i="1"/>
  <c r="L44" i="1"/>
  <c r="E51" i="1"/>
  <c r="L51" i="1"/>
  <c r="L52" i="1"/>
  <c r="E78" i="1"/>
  <c r="G78" i="1"/>
  <c r="E79" i="1"/>
  <c r="G79" i="1"/>
  <c r="E80" i="1"/>
  <c r="G80" i="1"/>
  <c r="E81" i="1"/>
  <c r="G81" i="1"/>
  <c r="E82" i="1"/>
  <c r="G82" i="1"/>
  <c r="H82" i="1"/>
  <c r="I67" i="1" l="1"/>
  <c r="K67" i="1" s="1"/>
  <c r="I69" i="1"/>
  <c r="K69" i="1" s="1"/>
  <c r="K53" i="1"/>
  <c r="I68" i="1"/>
  <c r="K68" i="1" s="1"/>
  <c r="I65" i="1"/>
  <c r="I66" i="1"/>
  <c r="K66" i="1" s="1"/>
  <c r="I70" i="1" l="1"/>
  <c r="K65" i="1"/>
  <c r="K70" i="1" s="1"/>
  <c r="I80" i="1"/>
  <c r="K80" i="1" s="1"/>
  <c r="I82" i="1"/>
  <c r="K82" i="1" s="1"/>
  <c r="I78" i="1"/>
  <c r="I81" i="1"/>
  <c r="K81" i="1" s="1"/>
  <c r="I79" i="1"/>
  <c r="K79" i="1" s="1"/>
  <c r="K54" i="1"/>
  <c r="K44" i="1" l="1"/>
  <c r="I83" i="1"/>
  <c r="K78" i="1"/>
  <c r="K83" i="1" s="1"/>
  <c r="K45" i="1" s="1"/>
  <c r="K46" i="1" s="1"/>
  <c r="K48" i="1" l="1"/>
  <c r="K37" i="1"/>
  <c r="K38" i="1" s="1"/>
</calcChain>
</file>

<file path=xl/sharedStrings.xml><?xml version="1.0" encoding="utf-8"?>
<sst xmlns="http://schemas.openxmlformats.org/spreadsheetml/2006/main" count="120" uniqueCount="100">
  <si>
    <t>Disclaimer</t>
  </si>
  <si>
    <t>Total</t>
  </si>
  <si>
    <t>Band4</t>
  </si>
  <si>
    <t>Band3</t>
  </si>
  <si>
    <t>Band2</t>
  </si>
  <si>
    <t>$48,001 to $96,000</t>
  </si>
  <si>
    <t>Band1</t>
  </si>
  <si>
    <t>Less than or equal to $48,000</t>
  </si>
  <si>
    <t>Tax  within the Band</t>
  </si>
  <si>
    <t>Rates</t>
  </si>
  <si>
    <t>Earnings within Band</t>
  </si>
  <si>
    <t>High</t>
  </si>
  <si>
    <t>Low</t>
  </si>
  <si>
    <t>Band</t>
  </si>
  <si>
    <t>Annual Remuneration</t>
  </si>
  <si>
    <t>BM$</t>
  </si>
  <si>
    <t>Exhibit 2</t>
  </si>
  <si>
    <t>Section D: Exhibits Section</t>
  </si>
  <si>
    <t>Total annualized recurring + one-time earnings</t>
  </si>
  <si>
    <t>Annualized recurring earnings</t>
  </si>
  <si>
    <t>[Q]</t>
  </si>
  <si>
    <t>[P]</t>
  </si>
  <si>
    <t>[O]</t>
  </si>
  <si>
    <t>[N]</t>
  </si>
  <si>
    <t>Support calculation</t>
  </si>
  <si>
    <t>[M]</t>
  </si>
  <si>
    <t>[L]</t>
  </si>
  <si>
    <t>[K]</t>
  </si>
  <si>
    <t>[J]</t>
  </si>
  <si>
    <t>Section C: Calculation Section</t>
  </si>
  <si>
    <t>[I]</t>
  </si>
  <si>
    <t>[H]</t>
  </si>
  <si>
    <t>[G]</t>
  </si>
  <si>
    <t>YTD earnings post tax</t>
  </si>
  <si>
    <t>Section B: Output Section</t>
  </si>
  <si>
    <t>Start Date</t>
  </si>
  <si>
    <t>Instructions</t>
  </si>
  <si>
    <t>*</t>
  </si>
  <si>
    <t>[F]</t>
  </si>
  <si>
    <t>[E]</t>
  </si>
  <si>
    <t>[D]</t>
  </si>
  <si>
    <t>[C]</t>
  </si>
  <si>
    <t>[B]</t>
  </si>
  <si>
    <t>[A]</t>
  </si>
  <si>
    <t>Date/BM$</t>
  </si>
  <si>
    <t>Particulars</t>
  </si>
  <si>
    <t>Input Details</t>
  </si>
  <si>
    <t>Section A: Input Section</t>
  </si>
  <si>
    <t>PAYROLL TAX CALCULATOR</t>
  </si>
  <si>
    <r>
      <t>*</t>
    </r>
    <r>
      <rPr>
        <i/>
        <sz val="10"/>
        <rFont val="Arial"/>
        <family val="2"/>
      </rPr>
      <t>Mandatory fields</t>
    </r>
  </si>
  <si>
    <t>Calculation date</t>
  </si>
  <si>
    <t>Periodicity</t>
  </si>
  <si>
    <r>
      <t xml:space="preserve">Taxable </t>
    </r>
    <r>
      <rPr>
        <b/>
        <u/>
        <sz val="10"/>
        <color rgb="FF002060"/>
        <rFont val="Arial"/>
        <family val="2"/>
      </rPr>
      <t xml:space="preserve">recurring </t>
    </r>
    <r>
      <rPr>
        <sz val="10"/>
        <color rgb="FF002060"/>
        <rFont val="Arial"/>
        <family val="2"/>
      </rPr>
      <t>earnings from Start Date to Calculation Date</t>
    </r>
  </si>
  <si>
    <r>
      <t xml:space="preserve">Taxable </t>
    </r>
    <r>
      <rPr>
        <b/>
        <u/>
        <sz val="10"/>
        <color rgb="FF002060"/>
        <rFont val="Arial"/>
        <family val="2"/>
      </rPr>
      <t xml:space="preserve">one-time </t>
    </r>
    <r>
      <rPr>
        <sz val="10"/>
        <color rgb="FF002060"/>
        <rFont val="Arial"/>
        <family val="2"/>
      </rPr>
      <t>earnings from Start Date to Calculation date</t>
    </r>
  </si>
  <si>
    <t>Pay-period end date or employment end date, whichever is earlier ("Calculation Date")</t>
  </si>
  <si>
    <t>Periodicity of earnings or pay-period</t>
  </si>
  <si>
    <r>
      <t xml:space="preserve">Taxable </t>
    </r>
    <r>
      <rPr>
        <b/>
        <u/>
        <sz val="10"/>
        <color rgb="FF00338D"/>
        <rFont val="Arial"/>
        <family val="2"/>
      </rPr>
      <t xml:space="preserve">recurring </t>
    </r>
    <r>
      <rPr>
        <sz val="10"/>
        <color rgb="FF00338D"/>
        <rFont val="Arial"/>
        <family val="2"/>
      </rPr>
      <t>earnings from Start Date to Calculation Date</t>
    </r>
  </si>
  <si>
    <r>
      <t xml:space="preserve">Taxable </t>
    </r>
    <r>
      <rPr>
        <b/>
        <u/>
        <sz val="10"/>
        <color rgb="FF00338D"/>
        <rFont val="Arial"/>
        <family val="2"/>
      </rPr>
      <t xml:space="preserve">one-time </t>
    </r>
    <r>
      <rPr>
        <sz val="10"/>
        <color rgb="FF00338D"/>
        <rFont val="Arial"/>
        <family val="2"/>
      </rPr>
      <t>earnings from Start Date to Calculation date</t>
    </r>
  </si>
  <si>
    <t>Please input one-off taxable earnings that are earned from Start Date to Calculation Date. Examples of one-off payments are bonuses, severance/redundancy payments, joining fees etc. (This list is not exhaustive). See FAQ1 for more details.</t>
  </si>
  <si>
    <t>Gross earnings from Start Date to Calculation Date</t>
  </si>
  <si>
    <t>Total taxation calculated on earnings</t>
  </si>
  <si>
    <r>
      <t xml:space="preserve">Taxation calculated on </t>
    </r>
    <r>
      <rPr>
        <b/>
        <u/>
        <sz val="10"/>
        <rFont val="Arial"/>
        <family val="2"/>
      </rPr>
      <t xml:space="preserve">recurring </t>
    </r>
    <r>
      <rPr>
        <sz val="10"/>
        <rFont val="Arial"/>
        <family val="2"/>
      </rPr>
      <t>earnings</t>
    </r>
  </si>
  <si>
    <r>
      <t xml:space="preserve">Taxation calculated on </t>
    </r>
    <r>
      <rPr>
        <b/>
        <u/>
        <sz val="10"/>
        <rFont val="Arial"/>
        <family val="2"/>
      </rPr>
      <t xml:space="preserve">one-time </t>
    </r>
    <r>
      <rPr>
        <sz val="10"/>
        <rFont val="Arial"/>
        <family val="2"/>
      </rPr>
      <t>earnings</t>
    </r>
  </si>
  <si>
    <t>Less: Tax deducted from Start Date to Calculation Date</t>
  </si>
  <si>
    <t>Net earnings from Start Date to Calculation Date</t>
  </si>
  <si>
    <t>Please input recurring taxable earnings from Start Date to Calculation Date.  Examples of recurring payments are salary, commissions, overtime etc. (This list is not exhaustive) See FAQ1 for more details.</t>
  </si>
  <si>
    <t>Version</t>
  </si>
  <si>
    <t>Author</t>
  </si>
  <si>
    <t>Date</t>
  </si>
  <si>
    <t>Revision</t>
  </si>
  <si>
    <t>Office of the Tax Commissioner</t>
  </si>
  <si>
    <t>▼</t>
  </si>
  <si>
    <t>=[D] + [E]</t>
  </si>
  <si>
    <t>=[F]-[G]</t>
  </si>
  <si>
    <t>=[K]/([D]+[E]) in %</t>
  </si>
  <si>
    <t>=Tax on [N]</t>
  </si>
  <si>
    <t>=Tax on [O]</t>
  </si>
  <si>
    <t>=[N] + [E]</t>
  </si>
  <si>
    <t>=[K]</t>
  </si>
  <si>
    <t>Exhibit 1</t>
  </si>
  <si>
    <t>Are total annualized earnings + one-time earnings greater than tax cap amount?</t>
  </si>
  <si>
    <t>[R]</t>
  </si>
  <si>
    <t>=If [P] is Yes, then see [K], otherwise [R]-[Q]</t>
  </si>
  <si>
    <t>Please input current pay-period end date, for example, if pay-period is monthly, please input month-end date, if pay-period is weekly, please input week-end date. 
Alternatively, if employee ceased employment, please input employment end date.</t>
  </si>
  <si>
    <r>
      <t xml:space="preserve">EMPLOYEE PORTION
</t>
    </r>
    <r>
      <rPr>
        <b/>
        <sz val="10"/>
        <color rgb="FF002060"/>
        <rFont val="Arial"/>
        <family val="2"/>
      </rPr>
      <t>Note: This calculator has been provided to assist tax payers in calculating and understanding the tax liability of an individual employee at any point in time. The Office of the Tax Commissioner has separate tools / calculators that can be used by employers to calculate the tax liability for multiple employees individually and in aggregate. 
Please input details in the turquoise highlighted cells in Section A.</t>
    </r>
  </si>
  <si>
    <t>Monthly</t>
  </si>
  <si>
    <t>Band5</t>
  </si>
  <si>
    <t>$500,001 to $1,000,000</t>
  </si>
  <si>
    <t>$96,001 to $200,000</t>
  </si>
  <si>
    <t>$200,001 to $500,000</t>
  </si>
  <si>
    <t>FY23-24 YTD tax due</t>
  </si>
  <si>
    <t>=If [P] is Yes, minimum of (([D]+[E])*(112,080/1000000), 112,080), otherwise [I]+[J]</t>
  </si>
  <si>
    <t xml:space="preserve">This payroll tax calculator is not intended to be relied upon for the purpose of determining the actual amount of tax liability to the employee portion of payroll tax and should be used only as an aid to calculate an individual's estimated tax liability to the employee portion of payroll tax.  Further, this payroll tax calculator is not intended to serve as an online tax preparation tool for your quarterly payroll tax returns. The actual tax payable will depend on your circumstances and, as such, you are responsible for ensuring by independent verification the  accuracy and completeness of your tax liability. The payroll tax calculator is provided with the understanding that the Office of the Tax Commissioner (OTC) and its staff are not engaged in rendering  legal, accounting or other professional service and that the results generated by you when you use the calculator should not be taken to be legal, accounting, financial or other professional advice. If expert assistance is required, the services of a competent professional should be sought. The OTC and its staff make no representations, warranties, or guarantees about and assume no responsibility for the accuracy of any results generated by the payroll tax calculator, the content or the application of the material contained herein and the Government expressly disclaims all liability for any damages arising out of the use of, reference to,  reliance upon, or the  results generated when you use  the Payroll Tax Calculator.
The calculations provided are based on the current rates and bands at 1-Apr-24 as per the Payroll Tax Rates Act 1995 as amended by the Payroll Tax Amendment Act 2024
</t>
  </si>
  <si>
    <t>Updated for fiscal year 2024-25.</t>
  </si>
  <si>
    <t>Tax on annualized recurring earnings for FY24-25</t>
  </si>
  <si>
    <t>Tax on total annualized recurring + one-time earnings for FY24-25</t>
  </si>
  <si>
    <t>Effective FY24-25 YTD tax rate</t>
  </si>
  <si>
    <t>Start date of first pay-period for which a payment is made after 1-April-24 or joining date, 
whichever is later ("Start Date")</t>
  </si>
  <si>
    <t xml:space="preserve">Please select the applicable periodicity of earnings or pay-period.
- If the first pay-day for a bi-weekly paid employee is 1-April-24 then pay-period is "Bi-Weekly - 27", otherwise pay-period is "Bi-Weekly - 26". 
- If the first pay-day for a weekly paid employee is 1-April-24 then pay-period is "Weekly - 53", otherwise pay-period is "Weekly - 52". </t>
  </si>
  <si>
    <t>Please input employee joining date if it is after the start date of the first pay-period for which a payment is made after 1-April-24, otherwise input the start date of such pay-period. For example:
- If the first pay-day for a bi-weekly paid employee is 2-April-24 then the start date of the pay-period would be 20-March-24. 
- If the first pay-day for a weekly paid employee is 2-April-24 then the start date of the pay-period would be 27-March-24. 
- For a monthly paid employee if the earnings for the month is paid on 30-April-24 then the start date of the pay-period (i.e. the month) would be 1-April-24.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</si>
</sst>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7" formatCode="&quot;$&quot;#,##0.00_);\(&quot;$&quot;#,##0.00\)"/>
    <numFmt numFmtId="44" formatCode="_(&quot;$&quot;* #,##0.00_);_(&quot;$&quot;* \(#,##0.00\);_(&quot;$&quot;* &quot;-&quot;??_);_(@_)"/>
    <numFmt numFmtId="43" formatCode="_(* #,##0.00_);_(* \(#,##0.00\);_(* &quot;-&quot;??_);_(@_)"/>
    <numFmt numFmtId="164" formatCode="&quot;[&quot;General&quot;]&quot;"/>
    <numFmt numFmtId="165" formatCode="&quot;$&quot;#,##0"/>
    <numFmt numFmtId="166" formatCode="_(* #,##0_);_(* \(#,##0\);_(* &quot;-&quot;??_);_(@_)"/>
    <numFmt numFmtId="167" formatCode="[$-409]d\-mmm\-yy;@"/>
    <numFmt numFmtId="168" formatCode="&quot;$&quot;#,##0.00"/>
    <numFmt numFmtId="169" formatCode="0.0%"/>
  </numFmts>
  <fonts count="38"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sz val="10"/>
      <color theme="0"/>
      <name val="Arial"/>
      <family val="2"/>
    </font>
    <font>
      <b/>
      <sz val="10"/>
      <color theme="1"/>
      <name val="Arial"/>
      <family val="2"/>
    </font>
    <font>
      <sz val="10"/>
      <color theme="0"/>
      <name val="Arial"/>
      <family val="2"/>
    </font>
    <font>
      <sz val="11"/>
      <color theme="1"/>
      <name val="Calibri"/>
      <family val="2"/>
      <scheme val="minor"/>
    </font>
    <font>
      <sz val="11"/>
      <color theme="1"/>
      <name val="Arial"/>
      <family val="2"/>
    </font>
    <font>
      <u/>
      <sz val="11"/>
      <color theme="10"/>
      <name val="Calibri"/>
      <family val="2"/>
      <scheme val="minor"/>
    </font>
    <font>
      <sz val="10"/>
      <name val="Arial"/>
      <family val="2"/>
    </font>
    <font>
      <sz val="11"/>
      <color theme="0"/>
      <name val="Arial"/>
      <family val="2"/>
    </font>
    <font>
      <b/>
      <sz val="10"/>
      <color theme="5" tint="-0.249977111117893"/>
      <name val="Arial"/>
      <family val="2"/>
    </font>
    <font>
      <b/>
      <sz val="10"/>
      <color rgb="FF000000"/>
      <name val="Arial"/>
      <family val="2"/>
    </font>
    <font>
      <b/>
      <sz val="10"/>
      <color rgb="FFFFFFFF"/>
      <name val="Arial"/>
      <family val="2"/>
    </font>
    <font>
      <b/>
      <sz val="11"/>
      <color rgb="FF002060"/>
      <name val="Arial"/>
      <family val="2"/>
    </font>
    <font>
      <i/>
      <sz val="8"/>
      <name val="Arial"/>
      <family val="2"/>
    </font>
    <font>
      <b/>
      <sz val="11"/>
      <color theme="0"/>
      <name val="Arial"/>
      <family val="2"/>
    </font>
    <font>
      <b/>
      <sz val="12"/>
      <color theme="0"/>
      <name val="Arial"/>
      <family val="2"/>
    </font>
    <font>
      <b/>
      <sz val="10"/>
      <name val="Arial"/>
      <family val="2"/>
    </font>
    <font>
      <sz val="10"/>
      <color rgb="FF00338D"/>
      <name val="Arial"/>
      <family val="2"/>
    </font>
    <font>
      <sz val="16"/>
      <color rgb="FFFF0000"/>
      <name val="Arial"/>
      <family val="2"/>
    </font>
    <font>
      <sz val="10"/>
      <color rgb="FF002060"/>
      <name val="Arial"/>
      <family val="2"/>
    </font>
    <font>
      <b/>
      <sz val="10"/>
      <color rgb="FF002060"/>
      <name val="Arial"/>
      <family val="2"/>
    </font>
    <font>
      <b/>
      <sz val="20"/>
      <color rgb="FF002060"/>
      <name val="Arial"/>
      <family val="2"/>
    </font>
    <font>
      <sz val="11"/>
      <color rgb="FF002060"/>
      <name val="Arial"/>
      <family val="2"/>
    </font>
    <font>
      <i/>
      <sz val="10"/>
      <name val="Arial"/>
      <family val="2"/>
    </font>
    <font>
      <sz val="11"/>
      <name val="Arial"/>
      <family val="2"/>
    </font>
    <font>
      <sz val="11"/>
      <color rgb="FF000000"/>
      <name val="Arial"/>
      <family val="2"/>
    </font>
    <font>
      <b/>
      <u/>
      <sz val="10"/>
      <color rgb="FF002060"/>
      <name val="Arial"/>
      <family val="2"/>
    </font>
    <font>
      <b/>
      <u/>
      <sz val="10"/>
      <color rgb="FF00338D"/>
      <name val="Arial"/>
      <family val="2"/>
    </font>
    <font>
      <b/>
      <u/>
      <sz val="10"/>
      <name val="Arial"/>
      <family val="2"/>
    </font>
    <font>
      <sz val="10"/>
      <color rgb="FFFFFFFF"/>
      <name val="Arial"/>
      <family val="2"/>
    </font>
    <font>
      <sz val="8"/>
      <color theme="0" tint="-0.499984740745262"/>
      <name val="Arial"/>
      <family val="2"/>
    </font>
  </fonts>
  <fills count="6">
    <fill>
      <patternFill patternType="none"/>
    </fill>
    <fill>
      <patternFill patternType="gray125"/>
    </fill>
    <fill>
      <patternFill patternType="solid">
        <fgColor rgb="FF002060"/>
        <bgColor indexed="64"/>
      </patternFill>
    </fill>
    <fill>
      <patternFill patternType="solid">
        <fgColor rgb="FFFFFFFF"/>
        <bgColor indexed="64"/>
      </patternFill>
    </fill>
    <fill>
      <patternFill patternType="solid">
        <fgColor rgb="FF00FFFF"/>
        <bgColor indexed="64"/>
      </patternFill>
    </fill>
    <fill>
      <patternFill patternType="gray125">
        <bgColor rgb="FF003189"/>
      </patternFill>
    </fill>
  </fills>
  <borders count="91">
    <border>
      <left/>
      <right/>
      <top/>
      <bottom/>
      <diagonal/>
    </border>
    <border>
      <left/>
      <right style="medium">
        <color auto="1"/>
      </right>
      <top style="hair">
        <color auto="1"/>
      </top>
      <bottom style="medium">
        <color auto="1"/>
      </bottom>
      <diagonal/>
    </border>
    <border>
      <left/>
      <right/>
      <top style="hair">
        <color auto="1"/>
      </top>
      <bottom style="medium">
        <color auto="1"/>
      </bottom>
      <diagonal/>
    </border>
    <border>
      <left style="medium">
        <color auto="1"/>
      </left>
      <right/>
      <top style="hair">
        <color auto="1"/>
      </top>
      <bottom style="medium">
        <color auto="1"/>
      </bottom>
      <diagonal/>
    </border>
    <border>
      <left/>
      <right style="medium">
        <color auto="1"/>
      </right>
      <top style="medium">
        <color auto="1"/>
      </top>
      <bottom style="hair">
        <color auto="1"/>
      </bottom>
      <diagonal/>
    </border>
    <border>
      <left/>
      <right/>
      <top style="medium">
        <color auto="1"/>
      </top>
      <bottom style="hair">
        <color auto="1"/>
      </bottom>
      <diagonal/>
    </border>
    <border>
      <left style="medium">
        <color auto="1"/>
      </left>
      <right/>
      <top style="medium">
        <color auto="1"/>
      </top>
      <bottom style="hair">
        <color auto="1"/>
      </bottom>
      <diagonal/>
    </border>
    <border>
      <left style="thin">
        <color indexed="24"/>
      </left>
      <right/>
      <top/>
      <bottom/>
      <diagonal/>
    </border>
    <border>
      <left/>
      <right/>
      <top style="thin">
        <color rgb="FF00338D"/>
      </top>
      <bottom style="medium">
        <color rgb="FF00338D"/>
      </bottom>
      <diagonal/>
    </border>
    <border>
      <left/>
      <right/>
      <top style="thin">
        <color rgb="FF00338D"/>
      </top>
      <bottom style="thin">
        <color rgb="FF00338D"/>
      </bottom>
      <diagonal/>
    </border>
    <border>
      <left/>
      <right style="thin">
        <color rgb="FF00338D"/>
      </right>
      <top/>
      <bottom/>
      <diagonal/>
    </border>
    <border>
      <left style="thin">
        <color rgb="FF00338D"/>
      </left>
      <right/>
      <top/>
      <bottom/>
      <diagonal/>
    </border>
    <border>
      <left/>
      <right style="thin">
        <color rgb="FF00338D"/>
      </right>
      <top style="thin">
        <color indexed="24"/>
      </top>
      <bottom/>
      <diagonal/>
    </border>
    <border>
      <left/>
      <right/>
      <top style="thin">
        <color indexed="24"/>
      </top>
      <bottom/>
      <diagonal/>
    </border>
    <border>
      <left style="thin">
        <color rgb="FF00338D"/>
      </left>
      <right/>
      <top style="thin">
        <color indexed="24"/>
      </top>
      <bottom/>
      <diagonal/>
    </border>
    <border>
      <left/>
      <right style="thin">
        <color rgb="FF00338D"/>
      </right>
      <top style="thin">
        <color indexed="24"/>
      </top>
      <bottom style="thin">
        <color rgb="FF00338D"/>
      </bottom>
      <diagonal/>
    </border>
    <border>
      <left/>
      <right/>
      <top style="thin">
        <color indexed="24"/>
      </top>
      <bottom style="thin">
        <color rgb="FF00338D"/>
      </bottom>
      <diagonal/>
    </border>
    <border>
      <left style="thin">
        <color rgb="FF00338D"/>
      </left>
      <right/>
      <top style="thin">
        <color indexed="24"/>
      </top>
      <bottom style="thin">
        <color rgb="FF00338D"/>
      </bottom>
      <diagonal/>
    </border>
    <border>
      <left/>
      <right/>
      <top/>
      <bottom style="thin">
        <color rgb="FF00338D"/>
      </bottom>
      <diagonal/>
    </border>
    <border>
      <left/>
      <right/>
      <top style="thin">
        <color rgb="FF002060"/>
      </top>
      <bottom style="medium">
        <color rgb="FF002060"/>
      </bottom>
      <diagonal/>
    </border>
    <border>
      <left style="thin">
        <color rgb="FF002060"/>
      </left>
      <right/>
      <top style="thin">
        <color rgb="FF002060"/>
      </top>
      <bottom style="medium">
        <color rgb="FF002060"/>
      </bottom>
      <diagonal/>
    </border>
    <border>
      <left style="thin">
        <color rgb="FF002060"/>
      </left>
      <right style="hair">
        <color rgb="FF002060"/>
      </right>
      <top style="thin">
        <color rgb="FF002060"/>
      </top>
      <bottom style="medium">
        <color rgb="FF002060"/>
      </bottom>
      <diagonal/>
    </border>
    <border>
      <left style="thin">
        <color rgb="FF002060"/>
      </left>
      <right style="hair">
        <color rgb="FF002060"/>
      </right>
      <top style="thin">
        <color rgb="FF002060"/>
      </top>
      <bottom style="thin">
        <color rgb="FF002060"/>
      </bottom>
      <diagonal/>
    </border>
    <border>
      <left/>
      <right/>
      <top/>
      <bottom style="medium">
        <color rgb="FF002060"/>
      </bottom>
      <diagonal/>
    </border>
    <border>
      <left style="thin">
        <color rgb="FF002060"/>
      </left>
      <right/>
      <top/>
      <bottom style="medium">
        <color rgb="FF002060"/>
      </bottom>
      <diagonal/>
    </border>
    <border>
      <left/>
      <right/>
      <top style="thin">
        <color rgb="FF002060"/>
      </top>
      <bottom style="thin">
        <color rgb="FF002060"/>
      </bottom>
      <diagonal/>
    </border>
    <border>
      <left style="thin">
        <color rgb="FF002060"/>
      </left>
      <right/>
      <top style="thin">
        <color rgb="FF002060"/>
      </top>
      <bottom style="thin">
        <color rgb="FF002060"/>
      </bottom>
      <diagonal/>
    </border>
    <border>
      <left style="thin">
        <color rgb="FF002060"/>
      </left>
      <right style="thin">
        <color rgb="FF002060"/>
      </right>
      <top style="thin">
        <color rgb="FF00338D"/>
      </top>
      <bottom style="medium">
        <color rgb="FF00338D"/>
      </bottom>
      <diagonal/>
    </border>
    <border>
      <left style="thin">
        <color rgb="FF002060"/>
      </left>
      <right/>
      <top style="thin">
        <color rgb="FF00338D"/>
      </top>
      <bottom style="thin">
        <color rgb="FF00338D"/>
      </bottom>
      <diagonal/>
    </border>
    <border>
      <left style="thin">
        <color rgb="FF002060"/>
      </left>
      <right/>
      <top style="thin">
        <color rgb="FF00338D"/>
      </top>
      <bottom style="medium">
        <color rgb="FF00338D"/>
      </bottom>
      <diagonal/>
    </border>
    <border>
      <left style="thin">
        <color rgb="FF002060"/>
      </left>
      <right/>
      <top style="thin">
        <color rgb="FF00338D"/>
      </top>
      <bottom style="hair">
        <color rgb="FF002060"/>
      </bottom>
      <diagonal/>
    </border>
    <border>
      <left/>
      <right/>
      <top style="thin">
        <color rgb="FF00338D"/>
      </top>
      <bottom style="hair">
        <color rgb="FF002060"/>
      </bottom>
      <diagonal/>
    </border>
    <border>
      <left style="thin">
        <color rgb="FF002060"/>
      </left>
      <right/>
      <top style="hair">
        <color rgb="FF002060"/>
      </top>
      <bottom style="hair">
        <color rgb="FF002060"/>
      </bottom>
      <diagonal/>
    </border>
    <border>
      <left/>
      <right/>
      <top style="hair">
        <color rgb="FF002060"/>
      </top>
      <bottom style="hair">
        <color rgb="FF002060"/>
      </bottom>
      <diagonal/>
    </border>
    <border>
      <left style="thin">
        <color rgb="FF002060"/>
      </left>
      <right/>
      <top style="hair">
        <color rgb="FF002060"/>
      </top>
      <bottom style="medium">
        <color rgb="FF002060"/>
      </bottom>
      <diagonal/>
    </border>
    <border>
      <left/>
      <right/>
      <top style="hair">
        <color rgb="FF002060"/>
      </top>
      <bottom style="medium">
        <color rgb="FF002060"/>
      </bottom>
      <diagonal/>
    </border>
    <border>
      <left style="thin">
        <color rgb="FF00338D"/>
      </left>
      <right style="thin">
        <color rgb="FF002060"/>
      </right>
      <top style="thin">
        <color rgb="FF00338D"/>
      </top>
      <bottom style="hair">
        <color rgb="FF002060"/>
      </bottom>
      <diagonal/>
    </border>
    <border>
      <left style="thin">
        <color rgb="FF00338D"/>
      </left>
      <right style="thin">
        <color rgb="FF002060"/>
      </right>
      <top style="hair">
        <color rgb="FF002060"/>
      </top>
      <bottom style="hair">
        <color rgb="FF002060"/>
      </bottom>
      <diagonal/>
    </border>
    <border>
      <left style="thin">
        <color rgb="FF002060"/>
      </left>
      <right/>
      <top/>
      <bottom style="thin">
        <color rgb="FF00338D"/>
      </bottom>
      <diagonal/>
    </border>
    <border>
      <left style="thin">
        <color rgb="FF002060"/>
      </left>
      <right style="thin">
        <color rgb="FF002060"/>
      </right>
      <top/>
      <bottom style="thin">
        <color rgb="FF00338D"/>
      </bottom>
      <diagonal/>
    </border>
    <border>
      <left style="thin">
        <color rgb="FF002060"/>
      </left>
      <right style="thin">
        <color rgb="FF002060"/>
      </right>
      <top style="thin">
        <color rgb="FF002060"/>
      </top>
      <bottom style="double">
        <color rgb="FF002060"/>
      </bottom>
      <diagonal/>
    </border>
    <border>
      <left style="thin">
        <color rgb="FF002060"/>
      </left>
      <right/>
      <top style="thin">
        <color rgb="FF002060"/>
      </top>
      <bottom style="double">
        <color rgb="FF002060"/>
      </bottom>
      <diagonal/>
    </border>
    <border>
      <left/>
      <right/>
      <top style="thin">
        <color rgb="FF002060"/>
      </top>
      <bottom style="double">
        <color rgb="FF002060"/>
      </bottom>
      <diagonal/>
    </border>
    <border>
      <left style="thin">
        <color rgb="FF002060"/>
      </left>
      <right/>
      <top style="double">
        <color rgb="FF002060"/>
      </top>
      <bottom/>
      <diagonal/>
    </border>
    <border>
      <left/>
      <right/>
      <top style="double">
        <color rgb="FF002060"/>
      </top>
      <bottom/>
      <diagonal/>
    </border>
    <border>
      <left style="thin">
        <color rgb="FF002060"/>
      </left>
      <right style="thin">
        <color rgb="FF002060"/>
      </right>
      <top style="double">
        <color rgb="FF002060"/>
      </top>
      <bottom/>
      <diagonal/>
    </border>
    <border>
      <left style="thin">
        <color rgb="FF002060"/>
      </left>
      <right style="thin">
        <color rgb="FF002060"/>
      </right>
      <top/>
      <bottom style="medium">
        <color rgb="FF002060"/>
      </bottom>
      <diagonal/>
    </border>
    <border>
      <left style="thin">
        <color rgb="FF002060"/>
      </left>
      <right style="thin">
        <color rgb="FF002060"/>
      </right>
      <top style="thin">
        <color rgb="FF00338D"/>
      </top>
      <bottom style="hair">
        <color rgb="FF002060"/>
      </bottom>
      <diagonal/>
    </border>
    <border>
      <left style="thin">
        <color rgb="FF002060"/>
      </left>
      <right/>
      <top style="hair">
        <color rgb="FF002060"/>
      </top>
      <bottom style="thin">
        <color rgb="FF002060"/>
      </bottom>
      <diagonal/>
    </border>
    <border>
      <left/>
      <right/>
      <top style="hair">
        <color rgb="FF002060"/>
      </top>
      <bottom style="thin">
        <color rgb="FF002060"/>
      </bottom>
      <diagonal/>
    </border>
    <border>
      <left style="thin">
        <color rgb="FF002060"/>
      </left>
      <right style="thin">
        <color rgb="FF002060"/>
      </right>
      <top style="hair">
        <color rgb="FF002060"/>
      </top>
      <bottom style="thin">
        <color rgb="FF002060"/>
      </bottom>
      <diagonal/>
    </border>
    <border>
      <left style="thin">
        <color rgb="FF002060"/>
      </left>
      <right style="thin">
        <color rgb="FF002060"/>
      </right>
      <top style="thin">
        <color rgb="FF002060"/>
      </top>
      <bottom style="thin">
        <color rgb="FF002060"/>
      </bottom>
      <diagonal/>
    </border>
    <border>
      <left style="thin">
        <color rgb="FF002060"/>
      </left>
      <right style="thin">
        <color rgb="FF002060"/>
      </right>
      <top style="thin">
        <color rgb="FF002060"/>
      </top>
      <bottom style="medium">
        <color rgb="FF002060"/>
      </bottom>
      <diagonal/>
    </border>
    <border>
      <left style="thin">
        <color rgb="FF002060"/>
      </left>
      <right/>
      <top style="thin">
        <color rgb="FF002060"/>
      </top>
      <bottom style="hair">
        <color rgb="FF002060"/>
      </bottom>
      <diagonal/>
    </border>
    <border>
      <left/>
      <right/>
      <top style="thin">
        <color rgb="FF002060"/>
      </top>
      <bottom style="hair">
        <color rgb="FF002060"/>
      </bottom>
      <diagonal/>
    </border>
    <border>
      <left style="thin">
        <color rgb="FF002060"/>
      </left>
      <right style="thin">
        <color rgb="FF002060"/>
      </right>
      <top style="thin">
        <color rgb="FF002060"/>
      </top>
      <bottom style="hair">
        <color rgb="FF002060"/>
      </bottom>
      <diagonal/>
    </border>
    <border>
      <left style="thin">
        <color rgb="FF002060"/>
      </left>
      <right style="thin">
        <color rgb="FF002060"/>
      </right>
      <top style="hair">
        <color rgb="FF002060"/>
      </top>
      <bottom style="hair">
        <color rgb="FF002060"/>
      </bottom>
      <diagonal/>
    </border>
    <border>
      <left style="thin">
        <color rgb="FF002060"/>
      </left>
      <right style="thin">
        <color rgb="FF002060"/>
      </right>
      <top style="thin">
        <color rgb="FF00338D"/>
      </top>
      <bottom style="thin">
        <color rgb="FF00338D"/>
      </bottom>
      <diagonal/>
    </border>
    <border>
      <left style="thin">
        <color rgb="FF002060"/>
      </left>
      <right/>
      <top style="hair">
        <color rgb="FF002060"/>
      </top>
      <bottom style="thin">
        <color rgb="FF00338D"/>
      </bottom>
      <diagonal/>
    </border>
    <border>
      <left/>
      <right/>
      <top style="hair">
        <color rgb="FF002060"/>
      </top>
      <bottom style="thin">
        <color rgb="FF00338D"/>
      </bottom>
      <diagonal/>
    </border>
    <border>
      <left/>
      <right/>
      <top style="medium">
        <color rgb="FF002060"/>
      </top>
      <bottom/>
      <diagonal/>
    </border>
    <border>
      <left/>
      <right style="medium">
        <color rgb="FF002060"/>
      </right>
      <top style="thin">
        <color rgb="FF002060"/>
      </top>
      <bottom style="thin">
        <color rgb="FF002060"/>
      </bottom>
      <diagonal/>
    </border>
    <border>
      <left style="thin">
        <color rgb="FF002060"/>
      </left>
      <right style="medium">
        <color rgb="FF002060"/>
      </right>
      <top style="thin">
        <color rgb="FF002060"/>
      </top>
      <bottom style="thin">
        <color rgb="FF002060"/>
      </bottom>
      <diagonal/>
    </border>
    <border>
      <left style="thin">
        <color rgb="FF002060"/>
      </left>
      <right style="medium">
        <color rgb="FF002060"/>
      </right>
      <top style="thin">
        <color rgb="FF002060"/>
      </top>
      <bottom style="hair">
        <color rgb="FF002060"/>
      </bottom>
      <diagonal/>
    </border>
    <border>
      <left style="thin">
        <color rgb="FF002060"/>
      </left>
      <right style="medium">
        <color rgb="FF002060"/>
      </right>
      <top style="hair">
        <color rgb="FF002060"/>
      </top>
      <bottom style="hair">
        <color rgb="FF002060"/>
      </bottom>
      <diagonal/>
    </border>
    <border>
      <left style="thin">
        <color rgb="FF002060"/>
      </left>
      <right style="medium">
        <color rgb="FF002060"/>
      </right>
      <top style="hair">
        <color rgb="FF002060"/>
      </top>
      <bottom style="medium">
        <color rgb="FF002060"/>
      </bottom>
      <diagonal/>
    </border>
    <border>
      <left style="thin">
        <color rgb="FF002060"/>
      </left>
      <right/>
      <top style="thin">
        <color rgb="FF002060"/>
      </top>
      <bottom/>
      <diagonal/>
    </border>
    <border>
      <left/>
      <right/>
      <top style="thin">
        <color rgb="FF002060"/>
      </top>
      <bottom/>
      <diagonal/>
    </border>
    <border>
      <left/>
      <right/>
      <top/>
      <bottom style="hair">
        <color rgb="FF002060"/>
      </bottom>
      <diagonal/>
    </border>
    <border>
      <left style="thin">
        <color rgb="FF002060"/>
      </left>
      <right style="medium">
        <color rgb="FF002060"/>
      </right>
      <top/>
      <bottom style="hair">
        <color rgb="FF002060"/>
      </bottom>
      <diagonal/>
    </border>
    <border>
      <left style="hair">
        <color rgb="FF002060"/>
      </left>
      <right/>
      <top/>
      <bottom style="thin">
        <color rgb="FF002060"/>
      </bottom>
      <diagonal/>
    </border>
    <border>
      <left/>
      <right/>
      <top/>
      <bottom style="thin">
        <color rgb="FF002060"/>
      </bottom>
      <diagonal/>
    </border>
    <border>
      <left/>
      <right style="medium">
        <color rgb="FF002060"/>
      </right>
      <top/>
      <bottom style="thin">
        <color rgb="FF002060"/>
      </bottom>
      <diagonal/>
    </border>
    <border>
      <left style="hair">
        <color rgb="FF002060"/>
      </left>
      <right/>
      <top style="thin">
        <color rgb="FF002060"/>
      </top>
      <bottom style="thin">
        <color rgb="FF002060"/>
      </bottom>
      <diagonal/>
    </border>
    <border>
      <left style="hair">
        <color rgb="FF002060"/>
      </left>
      <right/>
      <top style="thin">
        <color rgb="FF002060"/>
      </top>
      <bottom style="medium">
        <color rgb="FF002060"/>
      </bottom>
      <diagonal/>
    </border>
    <border>
      <left/>
      <right style="medium">
        <color rgb="FF002060"/>
      </right>
      <top style="thin">
        <color rgb="FF002060"/>
      </top>
      <bottom style="medium">
        <color rgb="FF002060"/>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338D"/>
      </left>
      <right style="thin">
        <color rgb="FF002060"/>
      </right>
      <top style="hair">
        <color rgb="FF002060"/>
      </top>
      <bottom style="medium">
        <color rgb="FF002060"/>
      </bottom>
      <diagonal/>
    </border>
    <border>
      <left style="thin">
        <color rgb="FF002060"/>
      </left>
      <right/>
      <top/>
      <bottom/>
      <diagonal/>
    </border>
    <border>
      <left style="thin">
        <color rgb="FF002060"/>
      </left>
      <right style="thin">
        <color rgb="FF002060"/>
      </right>
      <top/>
      <bottom/>
      <diagonal/>
    </border>
  </borders>
  <cellStyleXfs count="5">
    <xf numFmtId="0" fontId="0" fillId="0" borderId="0"/>
    <xf numFmtId="43" fontId="11" fillId="0" borderId="0" applyFont="0" applyFill="0" applyBorder="0" applyAlignment="0" applyProtection="0"/>
    <xf numFmtId="9" fontId="11" fillId="0" borderId="0" applyFont="0" applyFill="0" applyBorder="0" applyAlignment="0" applyProtection="0"/>
    <xf numFmtId="0" fontId="13" fillId="0" borderId="0" applyNumberFormat="0" applyFill="0" applyBorder="0" applyAlignment="0" applyProtection="0"/>
    <xf numFmtId="44" fontId="11" fillId="0" borderId="0" applyFont="0" applyFill="0" applyBorder="0" applyAlignment="0" applyProtection="0"/>
  </cellStyleXfs>
  <cellXfs count="194">
    <xf numFmtId="0" fontId="0" fillId="0" borderId="0" xfId="0"/>
    <xf numFmtId="0" fontId="12" fillId="0" borderId="0" xfId="0" applyFont="1" applyAlignment="1">
      <alignment vertical="center"/>
    </xf>
    <xf numFmtId="0" fontId="7" fillId="0" borderId="0" xfId="0" applyFont="1" applyAlignment="1">
      <alignment vertical="center"/>
    </xf>
    <xf numFmtId="0" fontId="12" fillId="0" borderId="0" xfId="0" applyFont="1" applyFill="1" applyAlignment="1">
      <alignment vertical="center"/>
    </xf>
    <xf numFmtId="0" fontId="10" fillId="2" borderId="4" xfId="0" applyFont="1" applyFill="1" applyBorder="1" applyAlignment="1">
      <alignment vertical="center"/>
    </xf>
    <xf numFmtId="0" fontId="10" fillId="2" borderId="5" xfId="0" applyFont="1" applyFill="1" applyBorder="1" applyAlignment="1">
      <alignment vertical="center"/>
    </xf>
    <xf numFmtId="0" fontId="15" fillId="2" borderId="5" xfId="0" applyFont="1" applyFill="1" applyBorder="1" applyAlignment="1">
      <alignment vertical="center"/>
    </xf>
    <xf numFmtId="164" fontId="16" fillId="0" borderId="0" xfId="0" applyNumberFormat="1" applyFont="1" applyAlignment="1">
      <alignment horizontal="center" vertical="center"/>
    </xf>
    <xf numFmtId="166" fontId="17" fillId="3" borderId="8" xfId="1" applyNumberFormat="1" applyFont="1" applyFill="1" applyBorder="1" applyAlignment="1">
      <alignment horizontal="right" vertical="center"/>
    </xf>
    <xf numFmtId="165" fontId="17" fillId="3" borderId="8" xfId="1" applyNumberFormat="1" applyFont="1" applyFill="1" applyBorder="1" applyAlignment="1">
      <alignment horizontal="right" vertical="center"/>
    </xf>
    <xf numFmtId="0" fontId="17" fillId="3" borderId="9" xfId="0" applyNumberFormat="1" applyFont="1" applyFill="1" applyBorder="1" applyAlignment="1">
      <alignment horizontal="right" vertical="center" wrapText="1"/>
    </xf>
    <xf numFmtId="0" fontId="17" fillId="3" borderId="9" xfId="0" applyNumberFormat="1" applyFont="1" applyFill="1" applyBorder="1" applyAlignment="1">
      <alignment horizontal="right" vertical="center"/>
    </xf>
    <xf numFmtId="0" fontId="18" fillId="2" borderId="10" xfId="0" applyFont="1" applyFill="1" applyBorder="1" applyAlignment="1">
      <alignment horizontal="left" vertical="center"/>
    </xf>
    <xf numFmtId="0" fontId="18" fillId="2" borderId="0" xfId="0" applyFont="1" applyFill="1" applyBorder="1" applyAlignment="1">
      <alignment horizontal="left" vertical="center"/>
    </xf>
    <xf numFmtId="0" fontId="18" fillId="2" borderId="11" xfId="0" applyFont="1" applyFill="1" applyBorder="1" applyAlignment="1">
      <alignment horizontal="left" vertical="center"/>
    </xf>
    <xf numFmtId="0" fontId="18" fillId="2" borderId="12" xfId="0" applyFont="1" applyFill="1" applyBorder="1" applyAlignment="1">
      <alignment horizontal="left" vertical="center"/>
    </xf>
    <xf numFmtId="0" fontId="18" fillId="2" borderId="13" xfId="0" applyFont="1" applyFill="1" applyBorder="1" applyAlignment="1">
      <alignment horizontal="left" vertical="center"/>
    </xf>
    <xf numFmtId="0" fontId="18" fillId="2" borderId="14" xfId="0" applyFont="1" applyFill="1" applyBorder="1" applyAlignment="1">
      <alignment horizontal="left" vertical="center"/>
    </xf>
    <xf numFmtId="0" fontId="19" fillId="0" borderId="0" xfId="0" applyFont="1" applyAlignment="1">
      <alignment vertical="center"/>
    </xf>
    <xf numFmtId="0" fontId="20" fillId="0" borderId="0" xfId="0" applyFont="1" applyAlignment="1">
      <alignment vertical="center"/>
    </xf>
    <xf numFmtId="0" fontId="9" fillId="0" borderId="0" xfId="0" applyFont="1" applyAlignment="1">
      <alignment horizontal="right" vertical="center"/>
    </xf>
    <xf numFmtId="0" fontId="8" fillId="2" borderId="0" xfId="0" applyFont="1" applyFill="1" applyAlignment="1">
      <alignment horizontal="centerContinuous" vertical="center"/>
    </xf>
    <xf numFmtId="0" fontId="21" fillId="2" borderId="0" xfId="0" applyFont="1" applyFill="1" applyAlignment="1">
      <alignment horizontal="centerContinuous" vertical="center"/>
    </xf>
    <xf numFmtId="0" fontId="22" fillId="2" borderId="0" xfId="0" applyFont="1" applyFill="1" applyAlignment="1">
      <alignment horizontal="centerContinuous" vertical="center"/>
    </xf>
    <xf numFmtId="0" fontId="12" fillId="0" borderId="0" xfId="0" applyFont="1" applyAlignment="1">
      <alignment vertical="center" wrapText="1"/>
    </xf>
    <xf numFmtId="0" fontId="18" fillId="2" borderId="15" xfId="0" applyFont="1" applyFill="1" applyBorder="1" applyAlignment="1">
      <alignment horizontal="left" vertical="center"/>
    </xf>
    <xf numFmtId="165" fontId="18" fillId="2" borderId="16" xfId="0" applyNumberFormat="1" applyFont="1" applyFill="1" applyBorder="1" applyAlignment="1">
      <alignment horizontal="left" vertical="center"/>
    </xf>
    <xf numFmtId="0" fontId="18" fillId="2" borderId="16" xfId="0" applyFont="1" applyFill="1" applyBorder="1" applyAlignment="1">
      <alignment horizontal="left" vertical="center"/>
    </xf>
    <xf numFmtId="0" fontId="18" fillId="2" borderId="17" xfId="0" applyFont="1" applyFill="1" applyBorder="1" applyAlignment="1">
      <alignment horizontal="left" vertical="center"/>
    </xf>
    <xf numFmtId="0" fontId="7" fillId="0" borderId="0" xfId="0" applyFont="1" applyBorder="1" applyAlignment="1">
      <alignment vertical="center"/>
    </xf>
    <xf numFmtId="0" fontId="12" fillId="0" borderId="0" xfId="0" applyFont="1" applyBorder="1" applyAlignment="1">
      <alignment vertical="center"/>
    </xf>
    <xf numFmtId="0" fontId="17" fillId="3" borderId="18" xfId="0" applyNumberFormat="1" applyFont="1" applyFill="1" applyBorder="1" applyAlignment="1">
      <alignment horizontal="right" vertical="center"/>
    </xf>
    <xf numFmtId="0" fontId="23" fillId="3" borderId="19" xfId="0" applyFont="1" applyFill="1" applyBorder="1" applyAlignment="1">
      <alignment horizontal="right" vertical="center"/>
    </xf>
    <xf numFmtId="0" fontId="23" fillId="3" borderId="20" xfId="0" applyFont="1" applyFill="1" applyBorder="1" applyAlignment="1">
      <alignment horizontal="left" vertical="center"/>
    </xf>
    <xf numFmtId="164" fontId="16" fillId="0" borderId="0" xfId="0" applyNumberFormat="1" applyFont="1" applyFill="1" applyAlignment="1">
      <alignment horizontal="center" vertical="center"/>
    </xf>
    <xf numFmtId="0" fontId="0" fillId="0" borderId="0" xfId="0" applyAlignment="1">
      <alignment vertical="center"/>
    </xf>
    <xf numFmtId="0" fontId="24" fillId="0" borderId="22" xfId="0" applyFont="1" applyBorder="1" applyAlignment="1">
      <alignment vertical="center" wrapText="1"/>
    </xf>
    <xf numFmtId="0" fontId="7" fillId="0" borderId="0" xfId="0" applyFont="1" applyAlignment="1">
      <alignment vertical="center" wrapText="1"/>
    </xf>
    <xf numFmtId="0" fontId="24" fillId="0" borderId="22" xfId="0" applyFont="1" applyBorder="1" applyAlignment="1">
      <alignment vertical="center"/>
    </xf>
    <xf numFmtId="0" fontId="0" fillId="0" borderId="0" xfId="0" applyFill="1" applyAlignment="1">
      <alignment vertical="center"/>
    </xf>
    <xf numFmtId="15" fontId="8" fillId="0" borderId="0" xfId="0" applyNumberFormat="1" applyFont="1" applyFill="1" applyAlignment="1">
      <alignment vertical="center" wrapText="1"/>
    </xf>
    <xf numFmtId="0" fontId="17" fillId="3" borderId="25" xfId="0" applyNumberFormat="1" applyFont="1" applyFill="1" applyBorder="1" applyAlignment="1">
      <alignment horizontal="right" vertical="center"/>
    </xf>
    <xf numFmtId="0" fontId="17" fillId="3" borderId="26" xfId="0" applyNumberFormat="1" applyFont="1" applyFill="1" applyBorder="1" applyAlignment="1">
      <alignment horizontal="left" vertical="center"/>
    </xf>
    <xf numFmtId="0" fontId="18" fillId="2" borderId="25" xfId="0" applyFont="1" applyFill="1" applyBorder="1" applyAlignment="1">
      <alignment horizontal="left" vertical="center"/>
    </xf>
    <xf numFmtId="0" fontId="18" fillId="2" borderId="26" xfId="0" applyFont="1" applyFill="1" applyBorder="1" applyAlignment="1">
      <alignment horizontal="left" vertical="center"/>
    </xf>
    <xf numFmtId="0" fontId="26" fillId="0" borderId="0" xfId="0" applyFont="1" applyFill="1" applyAlignment="1">
      <alignment vertical="center"/>
    </xf>
    <xf numFmtId="0" fontId="29" fillId="0" borderId="0" xfId="0" applyFont="1" applyFill="1" applyAlignment="1">
      <alignment vertical="center"/>
    </xf>
    <xf numFmtId="0" fontId="17" fillId="3" borderId="28" xfId="0" applyNumberFormat="1" applyFont="1" applyFill="1" applyBorder="1" applyAlignment="1">
      <alignment horizontal="left" vertical="center"/>
    </xf>
    <xf numFmtId="166" fontId="17" fillId="3" borderId="29" xfId="1" applyNumberFormat="1" applyFont="1" applyFill="1" applyBorder="1" applyAlignment="1">
      <alignment horizontal="left" vertical="center"/>
    </xf>
    <xf numFmtId="0" fontId="14" fillId="3" borderId="24" xfId="0" applyFont="1" applyFill="1" applyBorder="1" applyAlignment="1">
      <alignment horizontal="left" vertical="center"/>
    </xf>
    <xf numFmtId="0" fontId="14" fillId="3" borderId="30" xfId="0" applyFont="1" applyFill="1" applyBorder="1" applyAlignment="1">
      <alignment horizontal="left" vertical="center"/>
    </xf>
    <xf numFmtId="0" fontId="14" fillId="3" borderId="31" xfId="0" applyFont="1" applyFill="1" applyBorder="1" applyAlignment="1">
      <alignment horizontal="right" vertical="center"/>
    </xf>
    <xf numFmtId="0" fontId="14" fillId="3" borderId="32" xfId="0" applyFont="1" applyFill="1" applyBorder="1" applyAlignment="1">
      <alignment horizontal="left" vertical="center"/>
    </xf>
    <xf numFmtId="0" fontId="14" fillId="3" borderId="33" xfId="0" applyFont="1" applyFill="1" applyBorder="1" applyAlignment="1">
      <alignment horizontal="right" vertical="center"/>
    </xf>
    <xf numFmtId="0" fontId="17" fillId="3" borderId="38" xfId="0" applyNumberFormat="1" applyFont="1" applyFill="1" applyBorder="1" applyAlignment="1">
      <alignment horizontal="left" vertical="center"/>
    </xf>
    <xf numFmtId="0" fontId="17" fillId="3" borderId="39" xfId="0" applyNumberFormat="1" applyFont="1" applyFill="1" applyBorder="1" applyAlignment="1">
      <alignment horizontal="right" vertical="center"/>
    </xf>
    <xf numFmtId="0" fontId="23" fillId="3" borderId="41" xfId="0" applyFont="1" applyFill="1" applyBorder="1" applyAlignment="1">
      <alignment horizontal="left" vertical="center"/>
    </xf>
    <xf numFmtId="0" fontId="14" fillId="3" borderId="42" xfId="0" applyFont="1" applyFill="1" applyBorder="1" applyAlignment="1">
      <alignment horizontal="right" vertical="center"/>
    </xf>
    <xf numFmtId="0" fontId="23" fillId="3" borderId="43" xfId="0" applyFont="1" applyFill="1" applyBorder="1" applyAlignment="1">
      <alignment horizontal="left" vertical="center"/>
    </xf>
    <xf numFmtId="0" fontId="14" fillId="3" borderId="44" xfId="0" applyFont="1" applyFill="1" applyBorder="1" applyAlignment="1">
      <alignment horizontal="right" vertical="center"/>
    </xf>
    <xf numFmtId="166" fontId="23" fillId="3" borderId="45" xfId="1" applyNumberFormat="1" applyFont="1" applyFill="1" applyBorder="1" applyAlignment="1">
      <alignment horizontal="right" vertical="center"/>
    </xf>
    <xf numFmtId="0" fontId="14" fillId="3" borderId="23" xfId="0" applyFont="1" applyFill="1" applyBorder="1" applyAlignment="1">
      <alignment horizontal="right" vertical="center"/>
    </xf>
    <xf numFmtId="0" fontId="14" fillId="3" borderId="48" xfId="0" applyFont="1" applyFill="1" applyBorder="1" applyAlignment="1">
      <alignment horizontal="left" vertical="center"/>
    </xf>
    <xf numFmtId="0" fontId="14" fillId="3" borderId="49" xfId="0" applyFont="1" applyFill="1" applyBorder="1" applyAlignment="1">
      <alignment horizontal="right" vertical="center"/>
    </xf>
    <xf numFmtId="0" fontId="17" fillId="3" borderId="51" xfId="0" applyNumberFormat="1" applyFont="1" applyFill="1" applyBorder="1" applyAlignment="1">
      <alignment horizontal="right" vertical="center"/>
    </xf>
    <xf numFmtId="0" fontId="14" fillId="3" borderId="53" xfId="0" applyFont="1" applyFill="1" applyBorder="1" applyAlignment="1">
      <alignment horizontal="left" vertical="center"/>
    </xf>
    <xf numFmtId="0" fontId="14" fillId="3" borderId="54" xfId="0" applyFont="1" applyFill="1" applyBorder="1" applyAlignment="1">
      <alignment horizontal="right" vertical="center"/>
    </xf>
    <xf numFmtId="0" fontId="26" fillId="3" borderId="32" xfId="0" applyFont="1" applyFill="1" applyBorder="1" applyAlignment="1">
      <alignment horizontal="left" vertical="center"/>
    </xf>
    <xf numFmtId="0" fontId="24" fillId="3" borderId="33" xfId="0" applyFont="1" applyFill="1" applyBorder="1" applyAlignment="1">
      <alignment horizontal="right" vertical="center"/>
    </xf>
    <xf numFmtId="0" fontId="24" fillId="3" borderId="35" xfId="0" applyFont="1" applyFill="1" applyBorder="1" applyAlignment="1">
      <alignment horizontal="right" vertical="center"/>
    </xf>
    <xf numFmtId="165" fontId="14" fillId="3" borderId="31" xfId="1" applyNumberFormat="1" applyFont="1" applyFill="1" applyBorder="1" applyAlignment="1">
      <alignment horizontal="right" vertical="center"/>
    </xf>
    <xf numFmtId="10" fontId="14" fillId="3" borderId="31" xfId="2" applyNumberFormat="1" applyFont="1" applyFill="1" applyBorder="1" applyAlignment="1">
      <alignment horizontal="right" vertical="center"/>
    </xf>
    <xf numFmtId="165" fontId="14" fillId="3" borderId="33" xfId="1" applyNumberFormat="1" applyFont="1" applyFill="1" applyBorder="1" applyAlignment="1">
      <alignment horizontal="right" vertical="center"/>
    </xf>
    <xf numFmtId="10" fontId="14" fillId="3" borderId="33" xfId="2" applyNumberFormat="1" applyFont="1" applyFill="1" applyBorder="1" applyAlignment="1">
      <alignment horizontal="right" vertical="center"/>
    </xf>
    <xf numFmtId="0" fontId="14" fillId="3" borderId="58" xfId="0" applyFont="1" applyFill="1" applyBorder="1" applyAlignment="1">
      <alignment horizontal="left" vertical="center"/>
    </xf>
    <xf numFmtId="165" fontId="14" fillId="3" borderId="59" xfId="1" applyNumberFormat="1" applyFont="1" applyFill="1" applyBorder="1" applyAlignment="1">
      <alignment horizontal="right" vertical="center"/>
    </xf>
    <xf numFmtId="10" fontId="14" fillId="3" borderId="59" xfId="1" applyNumberFormat="1" applyFont="1" applyFill="1" applyBorder="1" applyAlignment="1">
      <alignment horizontal="right" vertical="center"/>
    </xf>
    <xf numFmtId="0" fontId="17" fillId="3" borderId="57" xfId="0" applyNumberFormat="1" applyFont="1" applyFill="1" applyBorder="1" applyAlignment="1">
      <alignment horizontal="right" vertical="center" wrapText="1"/>
    </xf>
    <xf numFmtId="0" fontId="25" fillId="3" borderId="60" xfId="0" applyFont="1" applyFill="1" applyBorder="1" applyAlignment="1">
      <alignment vertical="center"/>
    </xf>
    <xf numFmtId="0" fontId="18" fillId="2" borderId="61" xfId="0" applyFont="1" applyFill="1" applyBorder="1" applyAlignment="1">
      <alignment horizontal="left" vertical="center"/>
    </xf>
    <xf numFmtId="0" fontId="17" fillId="3" borderId="62" xfId="0" applyNumberFormat="1" applyFont="1" applyFill="1" applyBorder="1" applyAlignment="1">
      <alignment horizontal="right" vertical="center"/>
    </xf>
    <xf numFmtId="0" fontId="8" fillId="2" borderId="66" xfId="0" applyFont="1" applyFill="1" applyBorder="1" applyAlignment="1">
      <alignment vertical="center"/>
    </xf>
    <xf numFmtId="0" fontId="10" fillId="2" borderId="67" xfId="0" applyFont="1" applyFill="1" applyBorder="1" applyAlignment="1">
      <alignment vertical="center"/>
    </xf>
    <xf numFmtId="167" fontId="31" fillId="4" borderId="64" xfId="0" applyNumberFormat="1" applyFont="1" applyFill="1" applyBorder="1" applyAlignment="1" applyProtection="1">
      <alignment horizontal="right" vertical="center"/>
      <protection locked="0"/>
    </xf>
    <xf numFmtId="168" fontId="31" fillId="4" borderId="64" xfId="1" applyNumberFormat="1" applyFont="1" applyFill="1" applyBorder="1" applyAlignment="1" applyProtection="1">
      <alignment horizontal="right" vertical="center"/>
      <protection locked="0"/>
    </xf>
    <xf numFmtId="168" fontId="31" fillId="4" borderId="65" xfId="1" applyNumberFormat="1" applyFont="1" applyFill="1" applyBorder="1" applyAlignment="1" applyProtection="1">
      <alignment horizontal="right" vertical="center"/>
      <protection locked="0"/>
    </xf>
    <xf numFmtId="168" fontId="14" fillId="3" borderId="55" xfId="0" applyNumberFormat="1" applyFont="1" applyFill="1" applyBorder="1" applyAlignment="1">
      <alignment horizontal="right" vertical="center"/>
    </xf>
    <xf numFmtId="168" fontId="23" fillId="3" borderId="52" xfId="0" applyNumberFormat="1" applyFont="1" applyFill="1" applyBorder="1" applyAlignment="1">
      <alignment horizontal="right" vertical="center"/>
    </xf>
    <xf numFmtId="168" fontId="14" fillId="3" borderId="37" xfId="0" applyNumberFormat="1" applyFont="1" applyFill="1" applyBorder="1" applyAlignment="1">
      <alignment horizontal="right" vertical="center"/>
    </xf>
    <xf numFmtId="168" fontId="14" fillId="3" borderId="47" xfId="1" applyNumberFormat="1" applyFont="1" applyFill="1" applyBorder="1" applyAlignment="1">
      <alignment horizontal="right" vertical="center"/>
    </xf>
    <xf numFmtId="168" fontId="14" fillId="3" borderId="56" xfId="1" applyNumberFormat="1" applyFont="1" applyFill="1" applyBorder="1" applyAlignment="1">
      <alignment horizontal="right" vertical="center"/>
    </xf>
    <xf numFmtId="168" fontId="17" fillId="3" borderId="27" xfId="1" applyNumberFormat="1" applyFont="1" applyFill="1" applyBorder="1" applyAlignment="1">
      <alignment horizontal="right" vertical="center"/>
    </xf>
    <xf numFmtId="168" fontId="17" fillId="3" borderId="8" xfId="1" applyNumberFormat="1" applyFont="1" applyFill="1" applyBorder="1" applyAlignment="1">
      <alignment horizontal="right" vertical="center"/>
    </xf>
    <xf numFmtId="0" fontId="26" fillId="3" borderId="53" xfId="0" applyNumberFormat="1" applyFont="1" applyFill="1" applyBorder="1" applyAlignment="1">
      <alignment horizontal="left" vertical="center"/>
    </xf>
    <xf numFmtId="0" fontId="27" fillId="3" borderId="54" xfId="0" applyNumberFormat="1" applyFont="1" applyFill="1" applyBorder="1" applyAlignment="1">
      <alignment horizontal="right" vertical="center"/>
    </xf>
    <xf numFmtId="167" fontId="31" fillId="4" borderId="69" xfId="0" applyNumberFormat="1" applyFont="1" applyFill="1" applyBorder="1" applyAlignment="1" applyProtection="1">
      <alignment horizontal="right" vertical="center"/>
      <protection locked="0"/>
    </xf>
    <xf numFmtId="0" fontId="26" fillId="0" borderId="32" xfId="0" applyFont="1" applyFill="1" applyBorder="1" applyAlignment="1">
      <alignment horizontal="left" vertical="center"/>
    </xf>
    <xf numFmtId="0" fontId="26" fillId="0" borderId="34" xfId="0" applyFont="1" applyFill="1" applyBorder="1" applyAlignment="1">
      <alignment horizontal="left" vertical="center"/>
    </xf>
    <xf numFmtId="0" fontId="24" fillId="0" borderId="22" xfId="0" applyFont="1" applyFill="1" applyBorder="1" applyAlignment="1">
      <alignment vertical="center" wrapText="1"/>
    </xf>
    <xf numFmtId="0" fontId="24" fillId="0" borderId="21" xfId="0" applyFont="1" applyFill="1" applyBorder="1" applyAlignment="1">
      <alignment vertical="center" wrapText="1"/>
    </xf>
    <xf numFmtId="168" fontId="14" fillId="0" borderId="37" xfId="0" applyNumberFormat="1" applyFont="1" applyFill="1" applyBorder="1" applyAlignment="1">
      <alignment horizontal="right" vertical="center"/>
    </xf>
    <xf numFmtId="7" fontId="14" fillId="3" borderId="50" xfId="0" applyNumberFormat="1" applyFont="1" applyFill="1" applyBorder="1" applyAlignment="1">
      <alignment horizontal="right" vertical="center"/>
    </xf>
    <xf numFmtId="168" fontId="14" fillId="3" borderId="50" xfId="4" applyNumberFormat="1" applyFont="1" applyFill="1" applyBorder="1" applyAlignment="1">
      <alignment horizontal="right" vertical="center"/>
    </xf>
    <xf numFmtId="168" fontId="23" fillId="3" borderId="40" xfId="4" applyNumberFormat="1" applyFont="1" applyFill="1" applyBorder="1" applyAlignment="1">
      <alignment horizontal="right" vertical="center"/>
    </xf>
    <xf numFmtId="43" fontId="7" fillId="0" borderId="0" xfId="1" applyFont="1" applyAlignment="1">
      <alignment vertical="center"/>
    </xf>
    <xf numFmtId="0" fontId="8" fillId="2" borderId="6" xfId="0" applyFont="1" applyFill="1" applyBorder="1" applyAlignment="1">
      <alignment vertical="center"/>
    </xf>
    <xf numFmtId="0" fontId="14" fillId="0" borderId="31" xfId="0" applyFont="1" applyFill="1" applyBorder="1" applyAlignment="1">
      <alignment horizontal="right" vertical="center"/>
    </xf>
    <xf numFmtId="168" fontId="14" fillId="0" borderId="47" xfId="4" applyNumberFormat="1" applyFont="1" applyFill="1" applyBorder="1" applyAlignment="1">
      <alignment horizontal="right" vertical="center"/>
    </xf>
    <xf numFmtId="0" fontId="14" fillId="0" borderId="30" xfId="0" applyFont="1" applyFill="1" applyBorder="1" applyAlignment="1">
      <alignment horizontal="left" vertical="center"/>
    </xf>
    <xf numFmtId="2" fontId="14" fillId="0" borderId="36" xfId="0" applyNumberFormat="1" applyFont="1" applyFill="1" applyBorder="1" applyAlignment="1">
      <alignment horizontal="right" vertical="center"/>
    </xf>
    <xf numFmtId="0" fontId="14" fillId="0" borderId="32" xfId="0" applyFont="1" applyFill="1" applyBorder="1" applyAlignment="1">
      <alignment horizontal="left" vertical="center"/>
    </xf>
    <xf numFmtId="0" fontId="14" fillId="0" borderId="33" xfId="0" applyFont="1" applyFill="1" applyBorder="1" applyAlignment="1">
      <alignment horizontal="right" vertical="center"/>
    </xf>
    <xf numFmtId="0" fontId="25" fillId="3" borderId="68" xfId="0" applyFont="1" applyFill="1" applyBorder="1" applyAlignment="1">
      <alignment horizontal="right" vertical="center"/>
    </xf>
    <xf numFmtId="0" fontId="25" fillId="3" borderId="33" xfId="0" applyFont="1" applyFill="1" applyBorder="1" applyAlignment="1">
      <alignment horizontal="right" vertical="center"/>
    </xf>
    <xf numFmtId="0" fontId="25" fillId="3" borderId="35" xfId="0" applyFont="1" applyFill="1" applyBorder="1" applyAlignment="1">
      <alignment horizontal="right" vertical="center"/>
    </xf>
    <xf numFmtId="164" fontId="16" fillId="0" borderId="0" xfId="0" quotePrefix="1" applyNumberFormat="1" applyFont="1" applyBorder="1" applyAlignment="1">
      <alignment horizontal="left" vertical="center" wrapText="1" indent="1"/>
    </xf>
    <xf numFmtId="166" fontId="5" fillId="0" borderId="0" xfId="1" applyNumberFormat="1" applyFont="1" applyAlignment="1">
      <alignment vertical="center"/>
    </xf>
    <xf numFmtId="166" fontId="17" fillId="3" borderId="0" xfId="1" applyNumberFormat="1" applyFont="1" applyFill="1" applyBorder="1" applyAlignment="1">
      <alignment horizontal="left" vertical="center"/>
    </xf>
    <xf numFmtId="165" fontId="17" fillId="3" borderId="0" xfId="1" applyNumberFormat="1" applyFont="1" applyFill="1" applyBorder="1" applyAlignment="1">
      <alignment horizontal="right" vertical="center"/>
    </xf>
    <xf numFmtId="0" fontId="5" fillId="0" borderId="0" xfId="0" applyFont="1" applyAlignment="1">
      <alignment vertical="center"/>
    </xf>
    <xf numFmtId="10" fontId="9" fillId="0" borderId="0" xfId="2" applyNumberFormat="1" applyFont="1" applyAlignment="1">
      <alignment vertical="center"/>
    </xf>
    <xf numFmtId="15" fontId="23" fillId="0" borderId="0" xfId="0" applyNumberFormat="1" applyFont="1" applyFill="1" applyAlignment="1">
      <alignment vertical="center"/>
    </xf>
    <xf numFmtId="0" fontId="14" fillId="0" borderId="0" xfId="0" applyFont="1" applyAlignment="1">
      <alignment vertical="center" wrapText="1"/>
    </xf>
    <xf numFmtId="166" fontId="0" fillId="0" borderId="0" xfId="1" applyNumberFormat="1" applyFont="1"/>
    <xf numFmtId="168" fontId="7" fillId="0" borderId="0" xfId="0" applyNumberFormat="1" applyFont="1" applyAlignment="1">
      <alignment vertical="center"/>
    </xf>
    <xf numFmtId="168" fontId="0" fillId="0" borderId="0" xfId="0" applyNumberFormat="1"/>
    <xf numFmtId="0" fontId="4" fillId="0" borderId="0" xfId="0" applyFont="1" applyAlignment="1">
      <alignment vertical="center"/>
    </xf>
    <xf numFmtId="165" fontId="17" fillId="0" borderId="8" xfId="1" applyNumberFormat="1" applyFont="1" applyFill="1" applyBorder="1" applyAlignment="1">
      <alignment horizontal="right" vertical="center"/>
    </xf>
    <xf numFmtId="168" fontId="17" fillId="0" borderId="8" xfId="1" applyNumberFormat="1" applyFont="1" applyFill="1" applyBorder="1" applyAlignment="1">
      <alignment horizontal="right" vertical="center"/>
    </xf>
    <xf numFmtId="166" fontId="17" fillId="0" borderId="8" xfId="1" applyNumberFormat="1" applyFont="1" applyFill="1" applyBorder="1" applyAlignment="1">
      <alignment horizontal="right" vertical="center"/>
    </xf>
    <xf numFmtId="168" fontId="17" fillId="0" borderId="27" xfId="1" applyNumberFormat="1" applyFont="1" applyFill="1" applyBorder="1" applyAlignment="1">
      <alignment horizontal="right" vertical="center"/>
    </xf>
    <xf numFmtId="168" fontId="14" fillId="0" borderId="31" xfId="1" applyNumberFormat="1" applyFont="1" applyFill="1" applyBorder="1" applyAlignment="1">
      <alignment horizontal="right" vertical="center"/>
    </xf>
    <xf numFmtId="168" fontId="14" fillId="0" borderId="33" xfId="1" applyNumberFormat="1" applyFont="1" applyFill="1" applyBorder="1" applyAlignment="1">
      <alignment horizontal="right" vertical="center"/>
    </xf>
    <xf numFmtId="168" fontId="14" fillId="0" borderId="59" xfId="1" applyNumberFormat="1" applyFont="1" applyFill="1" applyBorder="1" applyAlignment="1">
      <alignment horizontal="right" vertical="center"/>
    </xf>
    <xf numFmtId="10" fontId="14" fillId="0" borderId="31" xfId="2" applyNumberFormat="1" applyFont="1" applyFill="1" applyBorder="1" applyAlignment="1">
      <alignment horizontal="right" vertical="center"/>
    </xf>
    <xf numFmtId="168" fontId="14" fillId="0" borderId="47" xfId="1" applyNumberFormat="1" applyFont="1" applyFill="1" applyBorder="1" applyAlignment="1">
      <alignment horizontal="right" vertical="center"/>
    </xf>
    <xf numFmtId="0" fontId="7" fillId="0" borderId="0" xfId="0" applyFont="1" applyFill="1" applyAlignment="1">
      <alignment vertical="center"/>
    </xf>
    <xf numFmtId="10" fontId="14" fillId="0" borderId="33" xfId="2" applyNumberFormat="1" applyFont="1" applyFill="1" applyBorder="1" applyAlignment="1">
      <alignment horizontal="right" vertical="center"/>
    </xf>
    <xf numFmtId="168" fontId="14" fillId="0" borderId="56" xfId="1" applyNumberFormat="1" applyFont="1" applyFill="1" applyBorder="1" applyAlignment="1">
      <alignment horizontal="right" vertical="center"/>
    </xf>
    <xf numFmtId="0" fontId="3" fillId="0" borderId="0" xfId="0" applyFont="1"/>
    <xf numFmtId="0" fontId="36" fillId="5" borderId="77" xfId="0" applyFont="1" applyFill="1" applyBorder="1" applyAlignment="1">
      <alignment horizontal="left" vertical="center" wrapText="1" indent="1"/>
    </xf>
    <xf numFmtId="0" fontId="36" fillId="5" borderId="78" xfId="0" applyFont="1" applyFill="1" applyBorder="1" applyAlignment="1">
      <alignment horizontal="left" vertical="center" wrapText="1" indent="1"/>
    </xf>
    <xf numFmtId="0" fontId="36" fillId="5" borderId="79" xfId="0" applyFont="1" applyFill="1" applyBorder="1" applyAlignment="1">
      <alignment horizontal="left" vertical="center" wrapText="1" indent="1"/>
    </xf>
    <xf numFmtId="0" fontId="3" fillId="0" borderId="80" xfId="0" applyFont="1" applyBorder="1"/>
    <xf numFmtId="0" fontId="3" fillId="0" borderId="81" xfId="0" applyFont="1" applyBorder="1"/>
    <xf numFmtId="15" fontId="3" fillId="0" borderId="81" xfId="0" applyNumberFormat="1" applyFont="1" applyBorder="1"/>
    <xf numFmtId="0" fontId="3" fillId="0" borderId="83" xfId="0" applyFont="1" applyBorder="1"/>
    <xf numFmtId="0" fontId="3" fillId="0" borderId="0" xfId="0" applyFont="1" applyBorder="1"/>
    <xf numFmtId="0" fontId="3" fillId="0" borderId="84" xfId="0" applyFont="1" applyBorder="1"/>
    <xf numFmtId="0" fontId="37" fillId="3" borderId="0" xfId="0" applyNumberFormat="1" applyFont="1" applyFill="1" applyBorder="1" applyAlignment="1">
      <alignment horizontal="left" vertical="center"/>
    </xf>
    <xf numFmtId="0" fontId="32" fillId="4" borderId="63" xfId="0" applyNumberFormat="1" applyFont="1" applyFill="1" applyBorder="1" applyAlignment="1" applyProtection="1">
      <alignment horizontal="right" vertical="center"/>
      <protection locked="0"/>
    </xf>
    <xf numFmtId="0" fontId="3" fillId="0" borderId="85" xfId="0" applyFont="1" applyBorder="1"/>
    <xf numFmtId="0" fontId="3" fillId="0" borderId="86" xfId="0" applyFont="1" applyBorder="1"/>
    <xf numFmtId="15" fontId="3" fillId="0" borderId="86" xfId="0" applyNumberFormat="1" applyFont="1" applyBorder="1"/>
    <xf numFmtId="0" fontId="2" fillId="0" borderId="87" xfId="0" applyFont="1" applyBorder="1" applyAlignment="1">
      <alignment wrapText="1"/>
    </xf>
    <xf numFmtId="0" fontId="1" fillId="0" borderId="0" xfId="0" applyFont="1" applyAlignment="1">
      <alignment vertical="center"/>
    </xf>
    <xf numFmtId="0" fontId="14" fillId="3" borderId="34" xfId="0" applyFont="1" applyFill="1" applyBorder="1" applyAlignment="1">
      <alignment horizontal="left" vertical="center"/>
    </xf>
    <xf numFmtId="0" fontId="0" fillId="0" borderId="35" xfId="0" applyBorder="1" applyAlignment="1">
      <alignment vertical="center"/>
    </xf>
    <xf numFmtId="165" fontId="14" fillId="3" borderId="88" xfId="0" applyNumberFormat="1" applyFont="1" applyFill="1" applyBorder="1" applyAlignment="1">
      <alignment horizontal="right" vertical="center"/>
    </xf>
    <xf numFmtId="0" fontId="1" fillId="0" borderId="87" xfId="0" applyFont="1" applyBorder="1" applyAlignment="1">
      <alignment wrapText="1"/>
    </xf>
    <xf numFmtId="0" fontId="8" fillId="2" borderId="14" xfId="0" applyFont="1" applyFill="1" applyBorder="1" applyAlignment="1">
      <alignment horizontal="left" vertical="center"/>
    </xf>
    <xf numFmtId="0" fontId="1" fillId="0" borderId="82" xfId="0" applyFont="1" applyBorder="1"/>
    <xf numFmtId="169" fontId="14" fillId="3" borderId="46" xfId="2" applyNumberFormat="1" applyFont="1" applyFill="1" applyBorder="1" applyAlignment="1">
      <alignment horizontal="right" vertical="center"/>
    </xf>
    <xf numFmtId="0" fontId="14" fillId="3" borderId="89" xfId="0" applyFont="1" applyFill="1" applyBorder="1" applyAlignment="1">
      <alignment horizontal="left" vertical="center"/>
    </xf>
    <xf numFmtId="165" fontId="14" fillId="3" borderId="0" xfId="1" applyNumberFormat="1" applyFont="1" applyFill="1" applyBorder="1" applyAlignment="1">
      <alignment horizontal="right" vertical="center"/>
    </xf>
    <xf numFmtId="168" fontId="14" fillId="0" borderId="0" xfId="1" applyNumberFormat="1" applyFont="1" applyFill="1" applyBorder="1" applyAlignment="1">
      <alignment horizontal="right" vertical="center"/>
    </xf>
    <xf numFmtId="10" fontId="14" fillId="0" borderId="0" xfId="1" applyNumberFormat="1" applyFont="1" applyFill="1" applyBorder="1" applyAlignment="1">
      <alignment horizontal="right" vertical="center"/>
    </xf>
    <xf numFmtId="168" fontId="14" fillId="0" borderId="90" xfId="1" applyNumberFormat="1" applyFont="1" applyFill="1" applyBorder="1" applyAlignment="1">
      <alignment horizontal="right" vertical="center"/>
    </xf>
    <xf numFmtId="0" fontId="28" fillId="0" borderId="76" xfId="0" applyFont="1" applyFill="1" applyBorder="1" applyAlignment="1">
      <alignment horizontal="center" vertical="top" wrapText="1"/>
    </xf>
    <xf numFmtId="0" fontId="28" fillId="0" borderId="76" xfId="0" applyFont="1" applyFill="1" applyBorder="1" applyAlignment="1">
      <alignment horizontal="center" vertical="center"/>
    </xf>
    <xf numFmtId="164" fontId="14" fillId="0" borderId="3" xfId="3" applyNumberFormat="1" applyFont="1" applyBorder="1" applyAlignment="1">
      <alignment vertical="center" wrapText="1"/>
    </xf>
    <xf numFmtId="164" fontId="14" fillId="0" borderId="2" xfId="3" applyNumberFormat="1" applyFont="1" applyBorder="1" applyAlignment="1">
      <alignment vertical="center" wrapText="1"/>
    </xf>
    <xf numFmtId="164" fontId="14" fillId="0" borderId="1" xfId="3" applyNumberFormat="1" applyFont="1" applyBorder="1" applyAlignment="1">
      <alignment vertical="center" wrapText="1"/>
    </xf>
    <xf numFmtId="164" fontId="16" fillId="0" borderId="7" xfId="0" quotePrefix="1" applyNumberFormat="1" applyFont="1" applyBorder="1" applyAlignment="1">
      <alignment horizontal="left" vertical="center" wrapText="1" indent="1"/>
    </xf>
    <xf numFmtId="164" fontId="16" fillId="0" borderId="0" xfId="0" quotePrefix="1" applyNumberFormat="1" applyFont="1" applyAlignment="1">
      <alignment horizontal="left" vertical="center" wrapText="1" indent="1"/>
    </xf>
    <xf numFmtId="0" fontId="26" fillId="3" borderId="32" xfId="0" applyFont="1" applyFill="1" applyBorder="1" applyAlignment="1">
      <alignment horizontal="left" vertical="center" wrapText="1"/>
    </xf>
    <xf numFmtId="0" fontId="26" fillId="3" borderId="33" xfId="0" applyFont="1" applyFill="1" applyBorder="1" applyAlignment="1">
      <alignment horizontal="left" vertical="center" wrapText="1"/>
    </xf>
    <xf numFmtId="0" fontId="14" fillId="0" borderId="70" xfId="0" applyFont="1" applyFill="1" applyBorder="1" applyAlignment="1">
      <alignment vertical="center" wrapText="1"/>
    </xf>
    <xf numFmtId="0" fontId="14" fillId="0" borderId="71" xfId="0" applyFont="1" applyFill="1" applyBorder="1" applyAlignment="1">
      <alignment vertical="center" wrapText="1"/>
    </xf>
    <xf numFmtId="0" fontId="14" fillId="0" borderId="72" xfId="0" applyFont="1" applyFill="1" applyBorder="1" applyAlignment="1">
      <alignment vertical="center" wrapText="1"/>
    </xf>
    <xf numFmtId="0" fontId="14" fillId="0" borderId="73" xfId="0" applyFont="1" applyFill="1" applyBorder="1" applyAlignment="1">
      <alignment vertical="center" wrapText="1"/>
    </xf>
    <xf numFmtId="0" fontId="14" fillId="0" borderId="25" xfId="0" applyFont="1" applyFill="1" applyBorder="1" applyAlignment="1">
      <alignment vertical="center" wrapText="1"/>
    </xf>
    <xf numFmtId="0" fontId="14" fillId="0" borderId="61" xfId="0" applyFont="1" applyFill="1" applyBorder="1" applyAlignment="1">
      <alignment vertical="center" wrapText="1"/>
    </xf>
    <xf numFmtId="0" fontId="1" fillId="0" borderId="73" xfId="0" applyFont="1" applyFill="1" applyBorder="1" applyAlignment="1">
      <alignment vertical="center" wrapText="1"/>
    </xf>
    <xf numFmtId="0" fontId="6" fillId="0" borderId="25" xfId="0" applyFont="1" applyFill="1" applyBorder="1" applyAlignment="1">
      <alignment vertical="center" wrapText="1"/>
    </xf>
    <xf numFmtId="0" fontId="6" fillId="0" borderId="61" xfId="0" applyFont="1" applyFill="1" applyBorder="1" applyAlignment="1">
      <alignment vertical="center" wrapText="1"/>
    </xf>
    <xf numFmtId="0" fontId="4" fillId="0" borderId="73" xfId="0" applyFont="1" applyFill="1" applyBorder="1" applyAlignment="1">
      <alignment vertical="center" wrapText="1"/>
    </xf>
    <xf numFmtId="0" fontId="6" fillId="0" borderId="74" xfId="0" applyFont="1" applyFill="1" applyBorder="1" applyAlignment="1">
      <alignment vertical="center" wrapText="1"/>
    </xf>
    <xf numFmtId="0" fontId="6" fillId="0" borderId="19" xfId="0" applyFont="1" applyFill="1" applyBorder="1" applyAlignment="1">
      <alignment vertical="center" wrapText="1"/>
    </xf>
    <xf numFmtId="0" fontId="6" fillId="0" borderId="75" xfId="0" applyFont="1" applyFill="1" applyBorder="1" applyAlignment="1">
      <alignment vertical="center" wrapText="1"/>
    </xf>
    <xf numFmtId="164" fontId="16" fillId="0" borderId="7" xfId="0" quotePrefix="1" applyNumberFormat="1" applyFont="1" applyFill="1" applyBorder="1" applyAlignment="1">
      <alignment horizontal="left" vertical="center" wrapText="1" indent="1"/>
    </xf>
    <xf numFmtId="164" fontId="16" fillId="0" borderId="0" xfId="0" quotePrefix="1" applyNumberFormat="1" applyFont="1" applyFill="1" applyAlignment="1">
      <alignment horizontal="left" vertical="center" wrapText="1" indent="1"/>
    </xf>
    <xf numFmtId="164" fontId="16" fillId="0" borderId="0" xfId="0" quotePrefix="1" applyNumberFormat="1" applyFont="1" applyBorder="1" applyAlignment="1">
      <alignment horizontal="left" vertical="center" wrapText="1" indent="1"/>
    </xf>
    <xf numFmtId="164" fontId="16" fillId="0" borderId="0" xfId="0" quotePrefix="1" applyNumberFormat="1" applyFont="1" applyFill="1" applyBorder="1" applyAlignment="1">
      <alignment horizontal="left" vertical="center" wrapText="1" indent="1"/>
    </xf>
  </cellXfs>
  <cellStyles count="5">
    <cellStyle name="Comma" xfId="1" builtinId="3"/>
    <cellStyle name="Currency" xfId="4" builtinId="4"/>
    <cellStyle name="Hyperlink" xfId="3" builtinId="8"/>
    <cellStyle name="Normal" xfId="0" builtinId="0"/>
    <cellStyle name="Percent" xfId="2" builtinId="5"/>
  </cellStyles>
  <dxfs count="1">
    <dxf>
      <font>
        <color rgb="FF9C0006"/>
      </font>
      <fill>
        <patternFill>
          <bgColor rgb="FFFFC7CE"/>
        </patternFill>
      </fill>
    </dxf>
  </dxfs>
  <tableStyles count="0" defaultTableStyle="TableStyleMedium2" defaultPivotStyle="PivotStyleLight16"/>
  <colors>
    <mruColors>
      <color rgb="FF002060"/>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6</xdr:col>
      <xdr:colOff>156883</xdr:colOff>
      <xdr:row>0</xdr:row>
      <xdr:rowOff>56029</xdr:rowOff>
    </xdr:from>
    <xdr:to>
      <xdr:col>9</xdr:col>
      <xdr:colOff>729018</xdr:colOff>
      <xdr:row>4</xdr:row>
      <xdr:rowOff>1456</xdr:rowOff>
    </xdr:to>
    <xdr:grpSp>
      <xdr:nvGrpSpPr>
        <xdr:cNvPr id="89" name="Group 88">
          <a:extLst>
            <a:ext uri="{FF2B5EF4-FFF2-40B4-BE49-F238E27FC236}">
              <a16:creationId xmlns:a16="http://schemas.microsoft.com/office/drawing/2014/main" id="{00000000-0008-0000-0000-000059000000}"/>
            </a:ext>
          </a:extLst>
        </xdr:cNvPr>
        <xdr:cNvGrpSpPr/>
      </xdr:nvGrpSpPr>
      <xdr:grpSpPr>
        <a:xfrm>
          <a:off x="4738408" y="56029"/>
          <a:ext cx="3001010" cy="745527"/>
          <a:chOff x="1781735" y="78441"/>
          <a:chExt cx="2954132" cy="737870"/>
        </a:xfrm>
        <a:effectLst/>
      </xdr:grpSpPr>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2498762" y="246531"/>
            <a:ext cx="2237105" cy="295908"/>
            <a:chOff x="1675" y="-546"/>
            <a:chExt cx="3523" cy="451"/>
          </a:xfrm>
        </xdr:grpSpPr>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7" y="-282"/>
              <a:ext cx="653" cy="16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13" y="-282"/>
              <a:ext cx="223" cy="16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689" y="-279"/>
              <a:ext cx="359" cy="16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Picture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078" y="-279"/>
              <a:ext cx="406" cy="18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683" y="-544"/>
              <a:ext cx="138" cy="150"/>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8" name="Group 7">
              <a:extLst>
                <a:ext uri="{FF2B5EF4-FFF2-40B4-BE49-F238E27FC236}">
                  <a16:creationId xmlns:a16="http://schemas.microsoft.com/office/drawing/2014/main" id="{00000000-0008-0000-0000-000008000000}"/>
                </a:ext>
              </a:extLst>
            </xdr:cNvPr>
            <xdr:cNvGrpSpPr>
              <a:grpSpLocks/>
            </xdr:cNvGrpSpPr>
          </xdr:nvGrpSpPr>
          <xdr:grpSpPr bwMode="auto">
            <a:xfrm>
              <a:off x="1858" y="-493"/>
              <a:ext cx="2" cy="99"/>
              <a:chOff x="1858" y="-493"/>
              <a:chExt cx="2" cy="99"/>
            </a:xfrm>
          </xdr:grpSpPr>
          <xdr:sp macro="" textlink="">
            <xdr:nvSpPr>
              <xdr:cNvPr id="87" name="Freeform 86">
                <a:extLst>
                  <a:ext uri="{FF2B5EF4-FFF2-40B4-BE49-F238E27FC236}">
                    <a16:creationId xmlns:a16="http://schemas.microsoft.com/office/drawing/2014/main" id="{00000000-0008-0000-0000-000057000000}"/>
                  </a:ext>
                </a:extLst>
              </xdr:cNvPr>
              <xdr:cNvSpPr>
                <a:spLocks/>
              </xdr:cNvSpPr>
            </xdr:nvSpPr>
            <xdr:spPr bwMode="auto">
              <a:xfrm>
                <a:off x="1858" y="-493"/>
                <a:ext cx="2" cy="99"/>
              </a:xfrm>
              <a:custGeom>
                <a:avLst/>
                <a:gdLst>
                  <a:gd name="T0" fmla="+- 0 -493 -493"/>
                  <a:gd name="T1" fmla="*/ -493 h 99"/>
                  <a:gd name="T2" fmla="+- 0 -394 -493"/>
                  <a:gd name="T3" fmla="*/ -394 h 99"/>
                </a:gdLst>
                <a:ahLst/>
                <a:cxnLst>
                  <a:cxn ang="0">
                    <a:pos x="0" y="T1"/>
                  </a:cxn>
                  <a:cxn ang="0">
                    <a:pos x="0" y="T3"/>
                  </a:cxn>
                </a:cxnLst>
                <a:rect l="0" t="0" r="r" b="b"/>
                <a:pathLst>
                  <a:path h="99">
                    <a:moveTo>
                      <a:pt x="0" y="0"/>
                    </a:moveTo>
                    <a:lnTo>
                      <a:pt x="0" y="99"/>
                    </a:lnTo>
                  </a:path>
                </a:pathLst>
              </a:custGeom>
              <a:noFill/>
              <a:ln w="6744">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9" name="Group 8">
              <a:extLst>
                <a:ext uri="{FF2B5EF4-FFF2-40B4-BE49-F238E27FC236}">
                  <a16:creationId xmlns:a16="http://schemas.microsoft.com/office/drawing/2014/main" id="{00000000-0008-0000-0000-000009000000}"/>
                </a:ext>
              </a:extLst>
            </xdr:cNvPr>
            <xdr:cNvGrpSpPr>
              <a:grpSpLocks/>
            </xdr:cNvGrpSpPr>
          </xdr:nvGrpSpPr>
          <xdr:grpSpPr bwMode="auto">
            <a:xfrm>
              <a:off x="1853" y="-535"/>
              <a:ext cx="11" cy="2"/>
              <a:chOff x="1853" y="-535"/>
              <a:chExt cx="11" cy="2"/>
            </a:xfrm>
          </xdr:grpSpPr>
          <xdr:sp macro="" textlink="">
            <xdr:nvSpPr>
              <xdr:cNvPr id="86" name="Freeform 85">
                <a:extLst>
                  <a:ext uri="{FF2B5EF4-FFF2-40B4-BE49-F238E27FC236}">
                    <a16:creationId xmlns:a16="http://schemas.microsoft.com/office/drawing/2014/main" id="{00000000-0008-0000-0000-000056000000}"/>
                  </a:ext>
                </a:extLst>
              </xdr:cNvPr>
              <xdr:cNvSpPr>
                <a:spLocks/>
              </xdr:cNvSpPr>
            </xdr:nvSpPr>
            <xdr:spPr bwMode="auto">
              <a:xfrm>
                <a:off x="1853" y="-535"/>
                <a:ext cx="11" cy="2"/>
              </a:xfrm>
              <a:custGeom>
                <a:avLst/>
                <a:gdLst>
                  <a:gd name="T0" fmla="+- 0 1853 1853"/>
                  <a:gd name="T1" fmla="*/ T0 w 11"/>
                  <a:gd name="T2" fmla="+- 0 1863 1853"/>
                  <a:gd name="T3" fmla="*/ T2 w 11"/>
                </a:gdLst>
                <a:ahLst/>
                <a:cxnLst>
                  <a:cxn ang="0">
                    <a:pos x="T1" y="0"/>
                  </a:cxn>
                  <a:cxn ang="0">
                    <a:pos x="T3" y="0"/>
                  </a:cxn>
                </a:cxnLst>
                <a:rect l="0" t="0" r="r" b="b"/>
                <a:pathLst>
                  <a:path w="11">
                    <a:moveTo>
                      <a:pt x="0" y="0"/>
                    </a:moveTo>
                    <a:lnTo>
                      <a:pt x="10" y="0"/>
                    </a:lnTo>
                  </a:path>
                </a:pathLst>
              </a:custGeom>
              <a:noFill/>
              <a:ln w="11455">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10" name="Group 9">
              <a:extLst>
                <a:ext uri="{FF2B5EF4-FFF2-40B4-BE49-F238E27FC236}">
                  <a16:creationId xmlns:a16="http://schemas.microsoft.com/office/drawing/2014/main" id="{00000000-0008-0000-0000-00000A000000}"/>
                </a:ext>
              </a:extLst>
            </xdr:cNvPr>
            <xdr:cNvGrpSpPr>
              <a:grpSpLocks/>
            </xdr:cNvGrpSpPr>
          </xdr:nvGrpSpPr>
          <xdr:grpSpPr bwMode="auto">
            <a:xfrm>
              <a:off x="1892" y="-495"/>
              <a:ext cx="81" cy="101"/>
              <a:chOff x="1892" y="-495"/>
              <a:chExt cx="81" cy="101"/>
            </a:xfrm>
          </xdr:grpSpPr>
          <xdr:sp macro="" textlink="">
            <xdr:nvSpPr>
              <xdr:cNvPr id="83" name="Freeform 82">
                <a:extLst>
                  <a:ext uri="{FF2B5EF4-FFF2-40B4-BE49-F238E27FC236}">
                    <a16:creationId xmlns:a16="http://schemas.microsoft.com/office/drawing/2014/main" id="{00000000-0008-0000-0000-000053000000}"/>
                  </a:ext>
                </a:extLst>
              </xdr:cNvPr>
              <xdr:cNvSpPr>
                <a:spLocks/>
              </xdr:cNvSpPr>
            </xdr:nvSpPr>
            <xdr:spPr bwMode="auto">
              <a:xfrm>
                <a:off x="1892" y="-495"/>
                <a:ext cx="81" cy="101"/>
              </a:xfrm>
              <a:custGeom>
                <a:avLst/>
                <a:gdLst>
                  <a:gd name="T0" fmla="+- 0 1903 1892"/>
                  <a:gd name="T1" fmla="*/ T0 w 81"/>
                  <a:gd name="T2" fmla="+- 0 -493 -495"/>
                  <a:gd name="T3" fmla="*/ -493 h 101"/>
                  <a:gd name="T4" fmla="+- 0 1892 1892"/>
                  <a:gd name="T5" fmla="*/ T4 w 81"/>
                  <a:gd name="T6" fmla="+- 0 -493 -495"/>
                  <a:gd name="T7" fmla="*/ -493 h 101"/>
                  <a:gd name="T8" fmla="+- 0 1892 1892"/>
                  <a:gd name="T9" fmla="*/ T8 w 81"/>
                  <a:gd name="T10" fmla="+- 0 -394 -495"/>
                  <a:gd name="T11" fmla="*/ -394 h 101"/>
                  <a:gd name="T12" fmla="+- 0 1903 1892"/>
                  <a:gd name="T13" fmla="*/ T12 w 81"/>
                  <a:gd name="T14" fmla="+- 0 -394 -495"/>
                  <a:gd name="T15" fmla="*/ -394 h 101"/>
                  <a:gd name="T16" fmla="+- 0 1903 1892"/>
                  <a:gd name="T17" fmla="*/ T16 w 81"/>
                  <a:gd name="T18" fmla="+- 0 -463 -495"/>
                  <a:gd name="T19" fmla="*/ -463 h 101"/>
                  <a:gd name="T20" fmla="+- 0 1910 1892"/>
                  <a:gd name="T21" fmla="*/ T20 w 81"/>
                  <a:gd name="T22" fmla="+- 0 -476 -495"/>
                  <a:gd name="T23" fmla="*/ -476 h 101"/>
                  <a:gd name="T24" fmla="+- 0 1903 1892"/>
                  <a:gd name="T25" fmla="*/ T24 w 81"/>
                  <a:gd name="T26" fmla="+- 0 -476 -495"/>
                  <a:gd name="T27" fmla="*/ -476 h 101"/>
                  <a:gd name="T28" fmla="+- 0 1903 1892"/>
                  <a:gd name="T29" fmla="*/ T28 w 81"/>
                  <a:gd name="T30" fmla="+- 0 -493 -495"/>
                  <a:gd name="T31" fmla="*/ -493 h 101"/>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81" h="101">
                    <a:moveTo>
                      <a:pt x="11" y="2"/>
                    </a:moveTo>
                    <a:lnTo>
                      <a:pt x="0" y="2"/>
                    </a:lnTo>
                    <a:lnTo>
                      <a:pt x="0" y="101"/>
                    </a:lnTo>
                    <a:lnTo>
                      <a:pt x="11" y="101"/>
                    </a:lnTo>
                    <a:lnTo>
                      <a:pt x="11" y="32"/>
                    </a:lnTo>
                    <a:lnTo>
                      <a:pt x="18" y="19"/>
                    </a:lnTo>
                    <a:lnTo>
                      <a:pt x="11" y="19"/>
                    </a:lnTo>
                    <a:lnTo>
                      <a:pt x="11" y="2"/>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4" name="Freeform 83">
                <a:extLst>
                  <a:ext uri="{FF2B5EF4-FFF2-40B4-BE49-F238E27FC236}">
                    <a16:creationId xmlns:a16="http://schemas.microsoft.com/office/drawing/2014/main" id="{00000000-0008-0000-0000-000054000000}"/>
                  </a:ext>
                </a:extLst>
              </xdr:cNvPr>
              <xdr:cNvSpPr>
                <a:spLocks/>
              </xdr:cNvSpPr>
            </xdr:nvSpPr>
            <xdr:spPr bwMode="auto">
              <a:xfrm>
                <a:off x="1892" y="-495"/>
                <a:ext cx="81" cy="101"/>
              </a:xfrm>
              <a:custGeom>
                <a:avLst/>
                <a:gdLst>
                  <a:gd name="T0" fmla="+- 0 1962 1892"/>
                  <a:gd name="T1" fmla="*/ T0 w 81"/>
                  <a:gd name="T2" fmla="+- 0 -485 -495"/>
                  <a:gd name="T3" fmla="*/ -485 h 101"/>
                  <a:gd name="T4" fmla="+- 0 1935 1892"/>
                  <a:gd name="T5" fmla="*/ T4 w 81"/>
                  <a:gd name="T6" fmla="+- 0 -485 -495"/>
                  <a:gd name="T7" fmla="*/ -485 h 101"/>
                  <a:gd name="T8" fmla="+- 0 1947 1892"/>
                  <a:gd name="T9" fmla="*/ T8 w 81"/>
                  <a:gd name="T10" fmla="+- 0 -482 -495"/>
                  <a:gd name="T11" fmla="*/ -482 h 101"/>
                  <a:gd name="T12" fmla="+- 0 1955 1892"/>
                  <a:gd name="T13" fmla="*/ T12 w 81"/>
                  <a:gd name="T14" fmla="+- 0 -476 -495"/>
                  <a:gd name="T15" fmla="*/ -476 h 101"/>
                  <a:gd name="T16" fmla="+- 0 1960 1892"/>
                  <a:gd name="T17" fmla="*/ T16 w 81"/>
                  <a:gd name="T18" fmla="+- 0 -465 -495"/>
                  <a:gd name="T19" fmla="*/ -465 h 101"/>
                  <a:gd name="T20" fmla="+- 0 1962 1892"/>
                  <a:gd name="T21" fmla="*/ T20 w 81"/>
                  <a:gd name="T22" fmla="+- 0 -450 -495"/>
                  <a:gd name="T23" fmla="*/ -450 h 101"/>
                  <a:gd name="T24" fmla="+- 0 1962 1892"/>
                  <a:gd name="T25" fmla="*/ T24 w 81"/>
                  <a:gd name="T26" fmla="+- 0 -394 -495"/>
                  <a:gd name="T27" fmla="*/ -394 h 101"/>
                  <a:gd name="T28" fmla="+- 0 1973 1892"/>
                  <a:gd name="T29" fmla="*/ T28 w 81"/>
                  <a:gd name="T30" fmla="+- 0 -394 -495"/>
                  <a:gd name="T31" fmla="*/ -394 h 101"/>
                  <a:gd name="T32" fmla="+- 0 1973 1892"/>
                  <a:gd name="T33" fmla="*/ T32 w 81"/>
                  <a:gd name="T34" fmla="+- 0 -467 -495"/>
                  <a:gd name="T35" fmla="*/ -467 h 101"/>
                  <a:gd name="T36" fmla="+- 0 1969 1892"/>
                  <a:gd name="T37" fmla="*/ T36 w 81"/>
                  <a:gd name="T38" fmla="+- 0 -477 -495"/>
                  <a:gd name="T39" fmla="*/ -477 h 101"/>
                  <a:gd name="T40" fmla="+- 0 1962 1892"/>
                  <a:gd name="T41" fmla="*/ T40 w 81"/>
                  <a:gd name="T42" fmla="+- 0 -485 -495"/>
                  <a:gd name="T43" fmla="*/ -485 h 101"/>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81" h="101">
                    <a:moveTo>
                      <a:pt x="70" y="10"/>
                    </a:moveTo>
                    <a:lnTo>
                      <a:pt x="43" y="10"/>
                    </a:lnTo>
                    <a:lnTo>
                      <a:pt x="55" y="13"/>
                    </a:lnTo>
                    <a:lnTo>
                      <a:pt x="63" y="19"/>
                    </a:lnTo>
                    <a:lnTo>
                      <a:pt x="68" y="30"/>
                    </a:lnTo>
                    <a:lnTo>
                      <a:pt x="70" y="45"/>
                    </a:lnTo>
                    <a:lnTo>
                      <a:pt x="70" y="101"/>
                    </a:lnTo>
                    <a:lnTo>
                      <a:pt x="81" y="101"/>
                    </a:lnTo>
                    <a:lnTo>
                      <a:pt x="81" y="28"/>
                    </a:lnTo>
                    <a:lnTo>
                      <a:pt x="77" y="18"/>
                    </a:lnTo>
                    <a:lnTo>
                      <a:pt x="70" y="1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5" name="Freeform 84">
                <a:extLst>
                  <a:ext uri="{FF2B5EF4-FFF2-40B4-BE49-F238E27FC236}">
                    <a16:creationId xmlns:a16="http://schemas.microsoft.com/office/drawing/2014/main" id="{00000000-0008-0000-0000-000055000000}"/>
                  </a:ext>
                </a:extLst>
              </xdr:cNvPr>
              <xdr:cNvSpPr>
                <a:spLocks/>
              </xdr:cNvSpPr>
            </xdr:nvSpPr>
            <xdr:spPr bwMode="auto">
              <a:xfrm>
                <a:off x="1892" y="-495"/>
                <a:ext cx="81" cy="101"/>
              </a:xfrm>
              <a:custGeom>
                <a:avLst/>
                <a:gdLst>
                  <a:gd name="T0" fmla="+- 0 1947 1892"/>
                  <a:gd name="T1" fmla="*/ T0 w 81"/>
                  <a:gd name="T2" fmla="+- 0 -495 -495"/>
                  <a:gd name="T3" fmla="*/ -495 h 101"/>
                  <a:gd name="T4" fmla="+- 0 1922 1892"/>
                  <a:gd name="T5" fmla="*/ T4 w 81"/>
                  <a:gd name="T6" fmla="+- 0 -495 -495"/>
                  <a:gd name="T7" fmla="*/ -495 h 101"/>
                  <a:gd name="T8" fmla="+- 0 1912 1892"/>
                  <a:gd name="T9" fmla="*/ T8 w 81"/>
                  <a:gd name="T10" fmla="+- 0 -489 -495"/>
                  <a:gd name="T11" fmla="*/ -489 h 101"/>
                  <a:gd name="T12" fmla="+- 0 1903 1892"/>
                  <a:gd name="T13" fmla="*/ T12 w 81"/>
                  <a:gd name="T14" fmla="+- 0 -476 -495"/>
                  <a:gd name="T15" fmla="*/ -476 h 101"/>
                  <a:gd name="T16" fmla="+- 0 1910 1892"/>
                  <a:gd name="T17" fmla="*/ T16 w 81"/>
                  <a:gd name="T18" fmla="+- 0 -476 -495"/>
                  <a:gd name="T19" fmla="*/ -476 h 101"/>
                  <a:gd name="T20" fmla="+- 0 1911 1892"/>
                  <a:gd name="T21" fmla="*/ T20 w 81"/>
                  <a:gd name="T22" fmla="+- 0 -478 -495"/>
                  <a:gd name="T23" fmla="*/ -478 h 101"/>
                  <a:gd name="T24" fmla="+- 0 1922 1892"/>
                  <a:gd name="T25" fmla="*/ T24 w 81"/>
                  <a:gd name="T26" fmla="+- 0 -485 -495"/>
                  <a:gd name="T27" fmla="*/ -485 h 101"/>
                  <a:gd name="T28" fmla="+- 0 1962 1892"/>
                  <a:gd name="T29" fmla="*/ T28 w 81"/>
                  <a:gd name="T30" fmla="+- 0 -485 -495"/>
                  <a:gd name="T31" fmla="*/ -485 h 101"/>
                  <a:gd name="T32" fmla="+- 0 1956 1892"/>
                  <a:gd name="T33" fmla="*/ T32 w 81"/>
                  <a:gd name="T34" fmla="+- 0 -491 -495"/>
                  <a:gd name="T35" fmla="*/ -491 h 101"/>
                  <a:gd name="T36" fmla="+- 0 1947 1892"/>
                  <a:gd name="T37" fmla="*/ T36 w 81"/>
                  <a:gd name="T38" fmla="+- 0 -495 -495"/>
                  <a:gd name="T39" fmla="*/ -495 h 101"/>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81" h="101">
                    <a:moveTo>
                      <a:pt x="55" y="0"/>
                    </a:moveTo>
                    <a:lnTo>
                      <a:pt x="30" y="0"/>
                    </a:lnTo>
                    <a:lnTo>
                      <a:pt x="20" y="6"/>
                    </a:lnTo>
                    <a:lnTo>
                      <a:pt x="11" y="19"/>
                    </a:lnTo>
                    <a:lnTo>
                      <a:pt x="18" y="19"/>
                    </a:lnTo>
                    <a:lnTo>
                      <a:pt x="19" y="17"/>
                    </a:lnTo>
                    <a:lnTo>
                      <a:pt x="30" y="10"/>
                    </a:lnTo>
                    <a:lnTo>
                      <a:pt x="70" y="10"/>
                    </a:lnTo>
                    <a:lnTo>
                      <a:pt x="64" y="4"/>
                    </a:lnTo>
                    <a:lnTo>
                      <a:pt x="55"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1" name="Group 10">
              <a:extLst>
                <a:ext uri="{FF2B5EF4-FFF2-40B4-BE49-F238E27FC236}">
                  <a16:creationId xmlns:a16="http://schemas.microsoft.com/office/drawing/2014/main" id="{00000000-0008-0000-0000-00000B000000}"/>
                </a:ext>
              </a:extLst>
            </xdr:cNvPr>
            <xdr:cNvGrpSpPr>
              <a:grpSpLocks/>
            </xdr:cNvGrpSpPr>
          </xdr:nvGrpSpPr>
          <xdr:grpSpPr bwMode="auto">
            <a:xfrm>
              <a:off x="2007" y="-493"/>
              <a:ext cx="2" cy="99"/>
              <a:chOff x="2007" y="-493"/>
              <a:chExt cx="2" cy="99"/>
            </a:xfrm>
          </xdr:grpSpPr>
          <xdr:sp macro="" textlink="">
            <xdr:nvSpPr>
              <xdr:cNvPr id="82" name="Freeform 81">
                <a:extLst>
                  <a:ext uri="{FF2B5EF4-FFF2-40B4-BE49-F238E27FC236}">
                    <a16:creationId xmlns:a16="http://schemas.microsoft.com/office/drawing/2014/main" id="{00000000-0008-0000-0000-000052000000}"/>
                  </a:ext>
                </a:extLst>
              </xdr:cNvPr>
              <xdr:cNvSpPr>
                <a:spLocks/>
              </xdr:cNvSpPr>
            </xdr:nvSpPr>
            <xdr:spPr bwMode="auto">
              <a:xfrm>
                <a:off x="2007" y="-493"/>
                <a:ext cx="2" cy="99"/>
              </a:xfrm>
              <a:custGeom>
                <a:avLst/>
                <a:gdLst>
                  <a:gd name="T0" fmla="+- 0 -493 -493"/>
                  <a:gd name="T1" fmla="*/ -493 h 99"/>
                  <a:gd name="T2" fmla="+- 0 -394 -493"/>
                  <a:gd name="T3" fmla="*/ -394 h 99"/>
                </a:gdLst>
                <a:ahLst/>
                <a:cxnLst>
                  <a:cxn ang="0">
                    <a:pos x="0" y="T1"/>
                  </a:cxn>
                  <a:cxn ang="0">
                    <a:pos x="0" y="T3"/>
                  </a:cxn>
                </a:cxnLst>
                <a:rect l="0" t="0" r="r" b="b"/>
                <a:pathLst>
                  <a:path h="99">
                    <a:moveTo>
                      <a:pt x="0" y="0"/>
                    </a:moveTo>
                    <a:lnTo>
                      <a:pt x="0" y="99"/>
                    </a:lnTo>
                  </a:path>
                </a:pathLst>
              </a:custGeom>
              <a:noFill/>
              <a:ln w="6744">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12" name="Group 11">
              <a:extLst>
                <a:ext uri="{FF2B5EF4-FFF2-40B4-BE49-F238E27FC236}">
                  <a16:creationId xmlns:a16="http://schemas.microsoft.com/office/drawing/2014/main" id="{00000000-0008-0000-0000-00000C000000}"/>
                </a:ext>
              </a:extLst>
            </xdr:cNvPr>
            <xdr:cNvGrpSpPr>
              <a:grpSpLocks/>
            </xdr:cNvGrpSpPr>
          </xdr:nvGrpSpPr>
          <xdr:grpSpPr bwMode="auto">
            <a:xfrm>
              <a:off x="2002" y="-535"/>
              <a:ext cx="11" cy="2"/>
              <a:chOff x="2002" y="-535"/>
              <a:chExt cx="11" cy="2"/>
            </a:xfrm>
          </xdr:grpSpPr>
          <xdr:sp macro="" textlink="">
            <xdr:nvSpPr>
              <xdr:cNvPr id="81" name="Freeform 80">
                <a:extLst>
                  <a:ext uri="{FF2B5EF4-FFF2-40B4-BE49-F238E27FC236}">
                    <a16:creationId xmlns:a16="http://schemas.microsoft.com/office/drawing/2014/main" id="{00000000-0008-0000-0000-000051000000}"/>
                  </a:ext>
                </a:extLst>
              </xdr:cNvPr>
              <xdr:cNvSpPr>
                <a:spLocks/>
              </xdr:cNvSpPr>
            </xdr:nvSpPr>
            <xdr:spPr bwMode="auto">
              <a:xfrm>
                <a:off x="2002" y="-535"/>
                <a:ext cx="11" cy="2"/>
              </a:xfrm>
              <a:custGeom>
                <a:avLst/>
                <a:gdLst>
                  <a:gd name="T0" fmla="+- 0 2002 2002"/>
                  <a:gd name="T1" fmla="*/ T0 w 11"/>
                  <a:gd name="T2" fmla="+- 0 2013 2002"/>
                  <a:gd name="T3" fmla="*/ T2 w 11"/>
                </a:gdLst>
                <a:ahLst/>
                <a:cxnLst>
                  <a:cxn ang="0">
                    <a:pos x="T1" y="0"/>
                  </a:cxn>
                  <a:cxn ang="0">
                    <a:pos x="T3" y="0"/>
                  </a:cxn>
                </a:cxnLst>
                <a:rect l="0" t="0" r="r" b="b"/>
                <a:pathLst>
                  <a:path w="11">
                    <a:moveTo>
                      <a:pt x="0" y="0"/>
                    </a:moveTo>
                    <a:lnTo>
                      <a:pt x="11" y="0"/>
                    </a:lnTo>
                  </a:path>
                </a:pathLst>
              </a:custGeom>
              <a:noFill/>
              <a:ln w="11455">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13" name="Group 12">
              <a:extLst>
                <a:ext uri="{FF2B5EF4-FFF2-40B4-BE49-F238E27FC236}">
                  <a16:creationId xmlns:a16="http://schemas.microsoft.com/office/drawing/2014/main" id="{00000000-0008-0000-0000-00000D000000}"/>
                </a:ext>
              </a:extLst>
            </xdr:cNvPr>
            <xdr:cNvGrpSpPr>
              <a:grpSpLocks/>
            </xdr:cNvGrpSpPr>
          </xdr:nvGrpSpPr>
          <xdr:grpSpPr bwMode="auto">
            <a:xfrm>
              <a:off x="2037" y="-495"/>
              <a:ext cx="63" cy="103"/>
              <a:chOff x="2037" y="-495"/>
              <a:chExt cx="63" cy="103"/>
            </a:xfrm>
          </xdr:grpSpPr>
          <xdr:sp macro="" textlink="">
            <xdr:nvSpPr>
              <xdr:cNvPr id="78" name="Freeform 77">
                <a:extLst>
                  <a:ext uri="{FF2B5EF4-FFF2-40B4-BE49-F238E27FC236}">
                    <a16:creationId xmlns:a16="http://schemas.microsoft.com/office/drawing/2014/main" id="{00000000-0008-0000-0000-00004E000000}"/>
                  </a:ext>
                </a:extLst>
              </xdr:cNvPr>
              <xdr:cNvSpPr>
                <a:spLocks/>
              </xdr:cNvSpPr>
            </xdr:nvSpPr>
            <xdr:spPr bwMode="auto">
              <a:xfrm>
                <a:off x="2037" y="-495"/>
                <a:ext cx="63" cy="103"/>
              </a:xfrm>
              <a:custGeom>
                <a:avLst/>
                <a:gdLst>
                  <a:gd name="T0" fmla="+- 0 2037 2037"/>
                  <a:gd name="T1" fmla="*/ T0 w 63"/>
                  <a:gd name="T2" fmla="+- 0 -412 -495"/>
                  <a:gd name="T3" fmla="*/ -412 h 103"/>
                  <a:gd name="T4" fmla="+- 0 2037 2037"/>
                  <a:gd name="T5" fmla="*/ T4 w 63"/>
                  <a:gd name="T6" fmla="+- 0 -401 -495"/>
                  <a:gd name="T7" fmla="*/ -401 h 103"/>
                  <a:gd name="T8" fmla="+- 0 2047 2037"/>
                  <a:gd name="T9" fmla="*/ T8 w 63"/>
                  <a:gd name="T10" fmla="+- 0 -395 -495"/>
                  <a:gd name="T11" fmla="*/ -395 h 103"/>
                  <a:gd name="T12" fmla="+- 0 2057 2037"/>
                  <a:gd name="T13" fmla="*/ T12 w 63"/>
                  <a:gd name="T14" fmla="+- 0 -392 -495"/>
                  <a:gd name="T15" fmla="*/ -392 h 103"/>
                  <a:gd name="T16" fmla="+- 0 2076 2037"/>
                  <a:gd name="T17" fmla="*/ T16 w 63"/>
                  <a:gd name="T18" fmla="+- 0 -392 -495"/>
                  <a:gd name="T19" fmla="*/ -392 h 103"/>
                  <a:gd name="T20" fmla="+- 0 2084 2037"/>
                  <a:gd name="T21" fmla="*/ T20 w 63"/>
                  <a:gd name="T22" fmla="+- 0 -395 -495"/>
                  <a:gd name="T23" fmla="*/ -395 h 103"/>
                  <a:gd name="T24" fmla="+- 0 2093 2037"/>
                  <a:gd name="T25" fmla="*/ T24 w 63"/>
                  <a:gd name="T26" fmla="+- 0 -403 -495"/>
                  <a:gd name="T27" fmla="*/ -403 h 103"/>
                  <a:gd name="T28" fmla="+- 0 2059 2037"/>
                  <a:gd name="T29" fmla="*/ T28 w 63"/>
                  <a:gd name="T30" fmla="+- 0 -403 -495"/>
                  <a:gd name="T31" fmla="*/ -403 h 103"/>
                  <a:gd name="T32" fmla="+- 0 2049 2037"/>
                  <a:gd name="T33" fmla="*/ T32 w 63"/>
                  <a:gd name="T34" fmla="+- 0 -406 -495"/>
                  <a:gd name="T35" fmla="*/ -406 h 103"/>
                  <a:gd name="T36" fmla="+- 0 2037 2037"/>
                  <a:gd name="T37" fmla="*/ T36 w 63"/>
                  <a:gd name="T38" fmla="+- 0 -412 -495"/>
                  <a:gd name="T39" fmla="*/ -412 h 10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63" h="103">
                    <a:moveTo>
                      <a:pt x="0" y="83"/>
                    </a:moveTo>
                    <a:lnTo>
                      <a:pt x="0" y="94"/>
                    </a:lnTo>
                    <a:lnTo>
                      <a:pt x="10" y="100"/>
                    </a:lnTo>
                    <a:lnTo>
                      <a:pt x="20" y="103"/>
                    </a:lnTo>
                    <a:lnTo>
                      <a:pt x="39" y="103"/>
                    </a:lnTo>
                    <a:lnTo>
                      <a:pt x="47" y="100"/>
                    </a:lnTo>
                    <a:lnTo>
                      <a:pt x="56" y="92"/>
                    </a:lnTo>
                    <a:lnTo>
                      <a:pt x="22" y="92"/>
                    </a:lnTo>
                    <a:lnTo>
                      <a:pt x="12" y="89"/>
                    </a:lnTo>
                    <a:lnTo>
                      <a:pt x="0" y="8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9" name="Freeform 78">
                <a:extLst>
                  <a:ext uri="{FF2B5EF4-FFF2-40B4-BE49-F238E27FC236}">
                    <a16:creationId xmlns:a16="http://schemas.microsoft.com/office/drawing/2014/main" id="{00000000-0008-0000-0000-00004F000000}"/>
                  </a:ext>
                </a:extLst>
              </xdr:cNvPr>
              <xdr:cNvSpPr>
                <a:spLocks/>
              </xdr:cNvSpPr>
            </xdr:nvSpPr>
            <xdr:spPr bwMode="auto">
              <a:xfrm>
                <a:off x="2037" y="-495"/>
                <a:ext cx="63" cy="103"/>
              </a:xfrm>
              <a:custGeom>
                <a:avLst/>
                <a:gdLst>
                  <a:gd name="T0" fmla="+- 0 2078 2037"/>
                  <a:gd name="T1" fmla="*/ T0 w 63"/>
                  <a:gd name="T2" fmla="+- 0 -495 -495"/>
                  <a:gd name="T3" fmla="*/ -495 h 103"/>
                  <a:gd name="T4" fmla="+- 0 2061 2037"/>
                  <a:gd name="T5" fmla="*/ T4 w 63"/>
                  <a:gd name="T6" fmla="+- 0 -495 -495"/>
                  <a:gd name="T7" fmla="*/ -495 h 103"/>
                  <a:gd name="T8" fmla="+- 0 2053 2037"/>
                  <a:gd name="T9" fmla="*/ T8 w 63"/>
                  <a:gd name="T10" fmla="+- 0 -492 -495"/>
                  <a:gd name="T11" fmla="*/ -492 h 103"/>
                  <a:gd name="T12" fmla="+- 0 2041 2037"/>
                  <a:gd name="T13" fmla="*/ T12 w 63"/>
                  <a:gd name="T14" fmla="+- 0 -482 -495"/>
                  <a:gd name="T15" fmla="*/ -482 h 103"/>
                  <a:gd name="T16" fmla="+- 0 2038 2037"/>
                  <a:gd name="T17" fmla="*/ T16 w 63"/>
                  <a:gd name="T18" fmla="+- 0 -475 -495"/>
                  <a:gd name="T19" fmla="*/ -475 h 103"/>
                  <a:gd name="T20" fmla="+- 0 2038 2037"/>
                  <a:gd name="T21" fmla="*/ T20 w 63"/>
                  <a:gd name="T22" fmla="+- 0 -462 -495"/>
                  <a:gd name="T23" fmla="*/ -462 h 103"/>
                  <a:gd name="T24" fmla="+- 0 2076 2037"/>
                  <a:gd name="T25" fmla="*/ T24 w 63"/>
                  <a:gd name="T26" fmla="+- 0 -436 -495"/>
                  <a:gd name="T27" fmla="*/ -436 h 103"/>
                  <a:gd name="T28" fmla="+- 0 2083 2037"/>
                  <a:gd name="T29" fmla="*/ T28 w 63"/>
                  <a:gd name="T30" fmla="+- 0 -432 -495"/>
                  <a:gd name="T31" fmla="*/ -432 h 103"/>
                  <a:gd name="T32" fmla="+- 0 2085 2037"/>
                  <a:gd name="T33" fmla="*/ T32 w 63"/>
                  <a:gd name="T34" fmla="+- 0 -429 -495"/>
                  <a:gd name="T35" fmla="*/ -429 h 103"/>
                  <a:gd name="T36" fmla="+- 0 2088 2037"/>
                  <a:gd name="T37" fmla="*/ T36 w 63"/>
                  <a:gd name="T38" fmla="+- 0 -426 -495"/>
                  <a:gd name="T39" fmla="*/ -426 h 103"/>
                  <a:gd name="T40" fmla="+- 0 2089 2037"/>
                  <a:gd name="T41" fmla="*/ T40 w 63"/>
                  <a:gd name="T42" fmla="+- 0 -423 -495"/>
                  <a:gd name="T43" fmla="*/ -423 h 103"/>
                  <a:gd name="T44" fmla="+- 0 2089 2037"/>
                  <a:gd name="T45" fmla="*/ T44 w 63"/>
                  <a:gd name="T46" fmla="+- 0 -415 -495"/>
                  <a:gd name="T47" fmla="*/ -415 h 103"/>
                  <a:gd name="T48" fmla="+- 0 2087 2037"/>
                  <a:gd name="T49" fmla="*/ T48 w 63"/>
                  <a:gd name="T50" fmla="+- 0 -411 -495"/>
                  <a:gd name="T51" fmla="*/ -411 h 103"/>
                  <a:gd name="T52" fmla="+- 0 2083 2037"/>
                  <a:gd name="T53" fmla="*/ T52 w 63"/>
                  <a:gd name="T54" fmla="+- 0 -407 -495"/>
                  <a:gd name="T55" fmla="*/ -407 h 103"/>
                  <a:gd name="T56" fmla="+- 0 2079 2037"/>
                  <a:gd name="T57" fmla="*/ T56 w 63"/>
                  <a:gd name="T58" fmla="+- 0 -404 -495"/>
                  <a:gd name="T59" fmla="*/ -404 h 103"/>
                  <a:gd name="T60" fmla="+- 0 2074 2037"/>
                  <a:gd name="T61" fmla="*/ T60 w 63"/>
                  <a:gd name="T62" fmla="+- 0 -403 -495"/>
                  <a:gd name="T63" fmla="*/ -403 h 103"/>
                  <a:gd name="T64" fmla="+- 0 2093 2037"/>
                  <a:gd name="T65" fmla="*/ T64 w 63"/>
                  <a:gd name="T66" fmla="+- 0 -403 -495"/>
                  <a:gd name="T67" fmla="*/ -403 h 103"/>
                  <a:gd name="T68" fmla="+- 0 2096 2037"/>
                  <a:gd name="T69" fmla="*/ T68 w 63"/>
                  <a:gd name="T70" fmla="+- 0 -405 -495"/>
                  <a:gd name="T71" fmla="*/ -405 h 103"/>
                  <a:gd name="T72" fmla="+- 0 2099 2037"/>
                  <a:gd name="T73" fmla="*/ T72 w 63"/>
                  <a:gd name="T74" fmla="+- 0 -412 -495"/>
                  <a:gd name="T75" fmla="*/ -412 h 103"/>
                  <a:gd name="T76" fmla="+- 0 2099 2037"/>
                  <a:gd name="T77" fmla="*/ T76 w 63"/>
                  <a:gd name="T78" fmla="+- 0 -425 -495"/>
                  <a:gd name="T79" fmla="*/ -425 h 103"/>
                  <a:gd name="T80" fmla="+- 0 2097 2037"/>
                  <a:gd name="T81" fmla="*/ T80 w 63"/>
                  <a:gd name="T82" fmla="+- 0 -430 -495"/>
                  <a:gd name="T83" fmla="*/ -430 h 103"/>
                  <a:gd name="T84" fmla="+- 0 2091 2037"/>
                  <a:gd name="T85" fmla="*/ T84 w 63"/>
                  <a:gd name="T86" fmla="+- 0 -440 -495"/>
                  <a:gd name="T87" fmla="*/ -440 h 103"/>
                  <a:gd name="T88" fmla="+- 0 2083 2037"/>
                  <a:gd name="T89" fmla="*/ T88 w 63"/>
                  <a:gd name="T90" fmla="+- 0 -444 -495"/>
                  <a:gd name="T91" fmla="*/ -444 h 103"/>
                  <a:gd name="T92" fmla="+- 0 2061 2037"/>
                  <a:gd name="T93" fmla="*/ T92 w 63"/>
                  <a:gd name="T94" fmla="+- 0 -453 -495"/>
                  <a:gd name="T95" fmla="*/ -453 h 103"/>
                  <a:gd name="T96" fmla="+- 0 2054 2037"/>
                  <a:gd name="T97" fmla="*/ T96 w 63"/>
                  <a:gd name="T98" fmla="+- 0 -456 -495"/>
                  <a:gd name="T99" fmla="*/ -456 h 103"/>
                  <a:gd name="T100" fmla="+- 0 2051 2037"/>
                  <a:gd name="T101" fmla="*/ T100 w 63"/>
                  <a:gd name="T102" fmla="+- 0 -459 -495"/>
                  <a:gd name="T103" fmla="*/ -459 h 103"/>
                  <a:gd name="T104" fmla="+- 0 2049 2037"/>
                  <a:gd name="T105" fmla="*/ T104 w 63"/>
                  <a:gd name="T106" fmla="+- 0 -462 -495"/>
                  <a:gd name="T107" fmla="*/ -462 h 103"/>
                  <a:gd name="T108" fmla="+- 0 2048 2037"/>
                  <a:gd name="T109" fmla="*/ T108 w 63"/>
                  <a:gd name="T110" fmla="+- 0 -465 -495"/>
                  <a:gd name="T111" fmla="*/ -465 h 103"/>
                  <a:gd name="T112" fmla="+- 0 2048 2037"/>
                  <a:gd name="T113" fmla="*/ T112 w 63"/>
                  <a:gd name="T114" fmla="+- 0 -473 -495"/>
                  <a:gd name="T115" fmla="*/ -473 h 103"/>
                  <a:gd name="T116" fmla="+- 0 2050 2037"/>
                  <a:gd name="T117" fmla="*/ T116 w 63"/>
                  <a:gd name="T118" fmla="+- 0 -477 -495"/>
                  <a:gd name="T119" fmla="*/ -477 h 103"/>
                  <a:gd name="T120" fmla="+- 0 2058 2037"/>
                  <a:gd name="T121" fmla="*/ T120 w 63"/>
                  <a:gd name="T122" fmla="+- 0 -484 -495"/>
                  <a:gd name="T123" fmla="*/ -484 h 103"/>
                  <a:gd name="T124" fmla="+- 0 2063 2037"/>
                  <a:gd name="T125" fmla="*/ T124 w 63"/>
                  <a:gd name="T126" fmla="+- 0 -485 -495"/>
                  <a:gd name="T127" fmla="*/ -485 h 103"/>
                  <a:gd name="T128" fmla="+- 0 2096 2037"/>
                  <a:gd name="T129" fmla="*/ T128 w 63"/>
                  <a:gd name="T130" fmla="+- 0 -485 -495"/>
                  <a:gd name="T131" fmla="*/ -485 h 103"/>
                  <a:gd name="T132" fmla="+- 0 2096 2037"/>
                  <a:gd name="T133" fmla="*/ T132 w 63"/>
                  <a:gd name="T134" fmla="+- 0 -487 -495"/>
                  <a:gd name="T135" fmla="*/ -487 h 103"/>
                  <a:gd name="T136" fmla="+- 0 2087 2037"/>
                  <a:gd name="T137" fmla="*/ T136 w 63"/>
                  <a:gd name="T138" fmla="+- 0 -492 -495"/>
                  <a:gd name="T139" fmla="*/ -492 h 103"/>
                  <a:gd name="T140" fmla="+- 0 2078 2037"/>
                  <a:gd name="T141" fmla="*/ T140 w 63"/>
                  <a:gd name="T142" fmla="+- 0 -495 -495"/>
                  <a:gd name="T143" fmla="*/ -495 h 10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 ang="0">
                    <a:pos x="T117" y="T119"/>
                  </a:cxn>
                  <a:cxn ang="0">
                    <a:pos x="T121" y="T123"/>
                  </a:cxn>
                  <a:cxn ang="0">
                    <a:pos x="T125" y="T127"/>
                  </a:cxn>
                  <a:cxn ang="0">
                    <a:pos x="T129" y="T131"/>
                  </a:cxn>
                  <a:cxn ang="0">
                    <a:pos x="T133" y="T135"/>
                  </a:cxn>
                  <a:cxn ang="0">
                    <a:pos x="T137" y="T139"/>
                  </a:cxn>
                  <a:cxn ang="0">
                    <a:pos x="T141" y="T143"/>
                  </a:cxn>
                </a:cxnLst>
                <a:rect l="0" t="0" r="r" b="b"/>
                <a:pathLst>
                  <a:path w="63" h="103">
                    <a:moveTo>
                      <a:pt x="41" y="0"/>
                    </a:moveTo>
                    <a:lnTo>
                      <a:pt x="24" y="0"/>
                    </a:lnTo>
                    <a:lnTo>
                      <a:pt x="16" y="3"/>
                    </a:lnTo>
                    <a:lnTo>
                      <a:pt x="4" y="13"/>
                    </a:lnTo>
                    <a:lnTo>
                      <a:pt x="1" y="20"/>
                    </a:lnTo>
                    <a:lnTo>
                      <a:pt x="1" y="33"/>
                    </a:lnTo>
                    <a:lnTo>
                      <a:pt x="39" y="59"/>
                    </a:lnTo>
                    <a:lnTo>
                      <a:pt x="46" y="63"/>
                    </a:lnTo>
                    <a:lnTo>
                      <a:pt x="48" y="66"/>
                    </a:lnTo>
                    <a:lnTo>
                      <a:pt x="51" y="69"/>
                    </a:lnTo>
                    <a:lnTo>
                      <a:pt x="52" y="72"/>
                    </a:lnTo>
                    <a:lnTo>
                      <a:pt x="52" y="80"/>
                    </a:lnTo>
                    <a:lnTo>
                      <a:pt x="50" y="84"/>
                    </a:lnTo>
                    <a:lnTo>
                      <a:pt x="46" y="88"/>
                    </a:lnTo>
                    <a:lnTo>
                      <a:pt x="42" y="91"/>
                    </a:lnTo>
                    <a:lnTo>
                      <a:pt x="37" y="92"/>
                    </a:lnTo>
                    <a:lnTo>
                      <a:pt x="56" y="92"/>
                    </a:lnTo>
                    <a:lnTo>
                      <a:pt x="59" y="90"/>
                    </a:lnTo>
                    <a:lnTo>
                      <a:pt x="62" y="83"/>
                    </a:lnTo>
                    <a:lnTo>
                      <a:pt x="62" y="70"/>
                    </a:lnTo>
                    <a:lnTo>
                      <a:pt x="60" y="65"/>
                    </a:lnTo>
                    <a:lnTo>
                      <a:pt x="54" y="55"/>
                    </a:lnTo>
                    <a:lnTo>
                      <a:pt x="46" y="51"/>
                    </a:lnTo>
                    <a:lnTo>
                      <a:pt x="24" y="42"/>
                    </a:lnTo>
                    <a:lnTo>
                      <a:pt x="17" y="39"/>
                    </a:lnTo>
                    <a:lnTo>
                      <a:pt x="14" y="36"/>
                    </a:lnTo>
                    <a:lnTo>
                      <a:pt x="12" y="33"/>
                    </a:lnTo>
                    <a:lnTo>
                      <a:pt x="11" y="30"/>
                    </a:lnTo>
                    <a:lnTo>
                      <a:pt x="11" y="22"/>
                    </a:lnTo>
                    <a:lnTo>
                      <a:pt x="13" y="18"/>
                    </a:lnTo>
                    <a:lnTo>
                      <a:pt x="21" y="11"/>
                    </a:lnTo>
                    <a:lnTo>
                      <a:pt x="26" y="10"/>
                    </a:lnTo>
                    <a:lnTo>
                      <a:pt x="59" y="10"/>
                    </a:lnTo>
                    <a:lnTo>
                      <a:pt x="59" y="8"/>
                    </a:lnTo>
                    <a:lnTo>
                      <a:pt x="50" y="3"/>
                    </a:lnTo>
                    <a:lnTo>
                      <a:pt x="41"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0" name="Freeform 79">
                <a:extLst>
                  <a:ext uri="{FF2B5EF4-FFF2-40B4-BE49-F238E27FC236}">
                    <a16:creationId xmlns:a16="http://schemas.microsoft.com/office/drawing/2014/main" id="{00000000-0008-0000-0000-000050000000}"/>
                  </a:ext>
                </a:extLst>
              </xdr:cNvPr>
              <xdr:cNvSpPr>
                <a:spLocks/>
              </xdr:cNvSpPr>
            </xdr:nvSpPr>
            <xdr:spPr bwMode="auto">
              <a:xfrm>
                <a:off x="2037" y="-495"/>
                <a:ext cx="63" cy="103"/>
              </a:xfrm>
              <a:custGeom>
                <a:avLst/>
                <a:gdLst>
                  <a:gd name="T0" fmla="+- 0 2096 2037"/>
                  <a:gd name="T1" fmla="*/ T0 w 63"/>
                  <a:gd name="T2" fmla="+- 0 -485 -495"/>
                  <a:gd name="T3" fmla="*/ -485 h 103"/>
                  <a:gd name="T4" fmla="+- 0 2077 2037"/>
                  <a:gd name="T5" fmla="*/ T4 w 63"/>
                  <a:gd name="T6" fmla="+- 0 -485 -495"/>
                  <a:gd name="T7" fmla="*/ -485 h 103"/>
                  <a:gd name="T8" fmla="+- 0 2086 2037"/>
                  <a:gd name="T9" fmla="*/ T8 w 63"/>
                  <a:gd name="T10" fmla="+- 0 -482 -495"/>
                  <a:gd name="T11" fmla="*/ -482 h 103"/>
                  <a:gd name="T12" fmla="+- 0 2096 2037"/>
                  <a:gd name="T13" fmla="*/ T12 w 63"/>
                  <a:gd name="T14" fmla="+- 0 -475 -495"/>
                  <a:gd name="T15" fmla="*/ -475 h 103"/>
                  <a:gd name="T16" fmla="+- 0 2096 2037"/>
                  <a:gd name="T17" fmla="*/ T16 w 63"/>
                  <a:gd name="T18" fmla="+- 0 -485 -495"/>
                  <a:gd name="T19" fmla="*/ -485 h 103"/>
                </a:gdLst>
                <a:ahLst/>
                <a:cxnLst>
                  <a:cxn ang="0">
                    <a:pos x="T1" y="T3"/>
                  </a:cxn>
                  <a:cxn ang="0">
                    <a:pos x="T5" y="T7"/>
                  </a:cxn>
                  <a:cxn ang="0">
                    <a:pos x="T9" y="T11"/>
                  </a:cxn>
                  <a:cxn ang="0">
                    <a:pos x="T13" y="T15"/>
                  </a:cxn>
                  <a:cxn ang="0">
                    <a:pos x="T17" y="T19"/>
                  </a:cxn>
                </a:cxnLst>
                <a:rect l="0" t="0" r="r" b="b"/>
                <a:pathLst>
                  <a:path w="63" h="103">
                    <a:moveTo>
                      <a:pt x="59" y="10"/>
                    </a:moveTo>
                    <a:lnTo>
                      <a:pt x="40" y="10"/>
                    </a:lnTo>
                    <a:lnTo>
                      <a:pt x="49" y="13"/>
                    </a:lnTo>
                    <a:lnTo>
                      <a:pt x="59" y="20"/>
                    </a:lnTo>
                    <a:lnTo>
                      <a:pt x="59" y="1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4" name="Group 13">
              <a:extLst>
                <a:ext uri="{FF2B5EF4-FFF2-40B4-BE49-F238E27FC236}">
                  <a16:creationId xmlns:a16="http://schemas.microsoft.com/office/drawing/2014/main" id="{00000000-0008-0000-0000-00000E000000}"/>
                </a:ext>
              </a:extLst>
            </xdr:cNvPr>
            <xdr:cNvGrpSpPr>
              <a:grpSpLocks/>
            </xdr:cNvGrpSpPr>
          </xdr:nvGrpSpPr>
          <xdr:grpSpPr bwMode="auto">
            <a:xfrm>
              <a:off x="2102" y="-526"/>
              <a:ext cx="70" cy="134"/>
              <a:chOff x="2102" y="-526"/>
              <a:chExt cx="70" cy="134"/>
            </a:xfrm>
          </xdr:grpSpPr>
          <xdr:sp macro="" textlink="">
            <xdr:nvSpPr>
              <xdr:cNvPr id="74" name="Freeform 73">
                <a:extLst>
                  <a:ext uri="{FF2B5EF4-FFF2-40B4-BE49-F238E27FC236}">
                    <a16:creationId xmlns:a16="http://schemas.microsoft.com/office/drawing/2014/main" id="{00000000-0008-0000-0000-00004A000000}"/>
                  </a:ext>
                </a:extLst>
              </xdr:cNvPr>
              <xdr:cNvSpPr>
                <a:spLocks/>
              </xdr:cNvSpPr>
            </xdr:nvSpPr>
            <xdr:spPr bwMode="auto">
              <a:xfrm>
                <a:off x="2102" y="-526"/>
                <a:ext cx="70" cy="134"/>
              </a:xfrm>
              <a:custGeom>
                <a:avLst/>
                <a:gdLst>
                  <a:gd name="T0" fmla="+- 0 2139 2102"/>
                  <a:gd name="T1" fmla="*/ T0 w 70"/>
                  <a:gd name="T2" fmla="+- 0 -484 -526"/>
                  <a:gd name="T3" fmla="*/ -484 h 134"/>
                  <a:gd name="T4" fmla="+- 0 2128 2102"/>
                  <a:gd name="T5" fmla="*/ T4 w 70"/>
                  <a:gd name="T6" fmla="+- 0 -484 -526"/>
                  <a:gd name="T7" fmla="*/ -484 h 134"/>
                  <a:gd name="T8" fmla="+- 0 2128 2102"/>
                  <a:gd name="T9" fmla="*/ T8 w 70"/>
                  <a:gd name="T10" fmla="+- 0 -407 -526"/>
                  <a:gd name="T11" fmla="*/ -407 h 134"/>
                  <a:gd name="T12" fmla="+- 0 2131 2102"/>
                  <a:gd name="T13" fmla="*/ T12 w 70"/>
                  <a:gd name="T14" fmla="+- 0 -402 -526"/>
                  <a:gd name="T15" fmla="*/ -402 h 134"/>
                  <a:gd name="T16" fmla="+- 0 2139 2102"/>
                  <a:gd name="T17" fmla="*/ T16 w 70"/>
                  <a:gd name="T18" fmla="+- 0 -394 -526"/>
                  <a:gd name="T19" fmla="*/ -394 h 134"/>
                  <a:gd name="T20" fmla="+- 0 2145 2102"/>
                  <a:gd name="T21" fmla="*/ T20 w 70"/>
                  <a:gd name="T22" fmla="+- 0 -392 -526"/>
                  <a:gd name="T23" fmla="*/ -392 h 134"/>
                  <a:gd name="T24" fmla="+- 0 2158 2102"/>
                  <a:gd name="T25" fmla="*/ T24 w 70"/>
                  <a:gd name="T26" fmla="+- 0 -392 -526"/>
                  <a:gd name="T27" fmla="*/ -392 h 134"/>
                  <a:gd name="T28" fmla="+- 0 2165 2102"/>
                  <a:gd name="T29" fmla="*/ T28 w 70"/>
                  <a:gd name="T30" fmla="+- 0 -394 -526"/>
                  <a:gd name="T31" fmla="*/ -394 h 134"/>
                  <a:gd name="T32" fmla="+- 0 2172 2102"/>
                  <a:gd name="T33" fmla="*/ T32 w 70"/>
                  <a:gd name="T34" fmla="+- 0 -397 -526"/>
                  <a:gd name="T35" fmla="*/ -397 h 134"/>
                  <a:gd name="T36" fmla="+- 0 2172 2102"/>
                  <a:gd name="T37" fmla="*/ T36 w 70"/>
                  <a:gd name="T38" fmla="+- 0 -403 -526"/>
                  <a:gd name="T39" fmla="*/ -403 h 134"/>
                  <a:gd name="T40" fmla="+- 0 2147 2102"/>
                  <a:gd name="T41" fmla="*/ T40 w 70"/>
                  <a:gd name="T42" fmla="+- 0 -403 -526"/>
                  <a:gd name="T43" fmla="*/ -403 h 134"/>
                  <a:gd name="T44" fmla="+- 0 2143 2102"/>
                  <a:gd name="T45" fmla="*/ T44 w 70"/>
                  <a:gd name="T46" fmla="+- 0 -404 -526"/>
                  <a:gd name="T47" fmla="*/ -404 h 134"/>
                  <a:gd name="T48" fmla="+- 0 2141 2102"/>
                  <a:gd name="T49" fmla="*/ T48 w 70"/>
                  <a:gd name="T50" fmla="+- 0 -407 -526"/>
                  <a:gd name="T51" fmla="*/ -407 h 134"/>
                  <a:gd name="T52" fmla="+- 0 2140 2102"/>
                  <a:gd name="T53" fmla="*/ T52 w 70"/>
                  <a:gd name="T54" fmla="+- 0 -410 -526"/>
                  <a:gd name="T55" fmla="*/ -410 h 134"/>
                  <a:gd name="T56" fmla="+- 0 2139 2102"/>
                  <a:gd name="T57" fmla="*/ T56 w 70"/>
                  <a:gd name="T58" fmla="+- 0 -416 -526"/>
                  <a:gd name="T59" fmla="*/ -416 h 134"/>
                  <a:gd name="T60" fmla="+- 0 2139 2102"/>
                  <a:gd name="T61" fmla="*/ T60 w 70"/>
                  <a:gd name="T62" fmla="+- 0 -484 -526"/>
                  <a:gd name="T63" fmla="*/ -484 h 134"/>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Lst>
                <a:rect l="0" t="0" r="r" b="b"/>
                <a:pathLst>
                  <a:path w="70" h="134">
                    <a:moveTo>
                      <a:pt x="37" y="42"/>
                    </a:moveTo>
                    <a:lnTo>
                      <a:pt x="26" y="42"/>
                    </a:lnTo>
                    <a:lnTo>
                      <a:pt x="26" y="119"/>
                    </a:lnTo>
                    <a:lnTo>
                      <a:pt x="29" y="124"/>
                    </a:lnTo>
                    <a:lnTo>
                      <a:pt x="37" y="132"/>
                    </a:lnTo>
                    <a:lnTo>
                      <a:pt x="43" y="134"/>
                    </a:lnTo>
                    <a:lnTo>
                      <a:pt x="56" y="134"/>
                    </a:lnTo>
                    <a:lnTo>
                      <a:pt x="63" y="132"/>
                    </a:lnTo>
                    <a:lnTo>
                      <a:pt x="70" y="129"/>
                    </a:lnTo>
                    <a:lnTo>
                      <a:pt x="70" y="123"/>
                    </a:lnTo>
                    <a:lnTo>
                      <a:pt x="45" y="123"/>
                    </a:lnTo>
                    <a:lnTo>
                      <a:pt x="41" y="122"/>
                    </a:lnTo>
                    <a:lnTo>
                      <a:pt x="39" y="119"/>
                    </a:lnTo>
                    <a:lnTo>
                      <a:pt x="38" y="116"/>
                    </a:lnTo>
                    <a:lnTo>
                      <a:pt x="37" y="110"/>
                    </a:lnTo>
                    <a:lnTo>
                      <a:pt x="37" y="42"/>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5" name="Freeform 74">
                <a:extLst>
                  <a:ext uri="{FF2B5EF4-FFF2-40B4-BE49-F238E27FC236}">
                    <a16:creationId xmlns:a16="http://schemas.microsoft.com/office/drawing/2014/main" id="{00000000-0008-0000-0000-00004B000000}"/>
                  </a:ext>
                </a:extLst>
              </xdr:cNvPr>
              <xdr:cNvSpPr>
                <a:spLocks/>
              </xdr:cNvSpPr>
            </xdr:nvSpPr>
            <xdr:spPr bwMode="auto">
              <a:xfrm>
                <a:off x="2102" y="-526"/>
                <a:ext cx="70" cy="134"/>
              </a:xfrm>
              <a:custGeom>
                <a:avLst/>
                <a:gdLst>
                  <a:gd name="T0" fmla="+- 0 2172 2102"/>
                  <a:gd name="T1" fmla="*/ T0 w 70"/>
                  <a:gd name="T2" fmla="+- 0 -407 -526"/>
                  <a:gd name="T3" fmla="*/ -407 h 134"/>
                  <a:gd name="T4" fmla="+- 0 2165 2102"/>
                  <a:gd name="T5" fmla="*/ T4 w 70"/>
                  <a:gd name="T6" fmla="+- 0 -404 -526"/>
                  <a:gd name="T7" fmla="*/ -404 h 134"/>
                  <a:gd name="T8" fmla="+- 0 2159 2102"/>
                  <a:gd name="T9" fmla="*/ T8 w 70"/>
                  <a:gd name="T10" fmla="+- 0 -403 -526"/>
                  <a:gd name="T11" fmla="*/ -403 h 134"/>
                  <a:gd name="T12" fmla="+- 0 2172 2102"/>
                  <a:gd name="T13" fmla="*/ T12 w 70"/>
                  <a:gd name="T14" fmla="+- 0 -403 -526"/>
                  <a:gd name="T15" fmla="*/ -403 h 134"/>
                  <a:gd name="T16" fmla="+- 0 2172 2102"/>
                  <a:gd name="T17" fmla="*/ T16 w 70"/>
                  <a:gd name="T18" fmla="+- 0 -407 -526"/>
                  <a:gd name="T19" fmla="*/ -407 h 134"/>
                </a:gdLst>
                <a:ahLst/>
                <a:cxnLst>
                  <a:cxn ang="0">
                    <a:pos x="T1" y="T3"/>
                  </a:cxn>
                  <a:cxn ang="0">
                    <a:pos x="T5" y="T7"/>
                  </a:cxn>
                  <a:cxn ang="0">
                    <a:pos x="T9" y="T11"/>
                  </a:cxn>
                  <a:cxn ang="0">
                    <a:pos x="T13" y="T15"/>
                  </a:cxn>
                  <a:cxn ang="0">
                    <a:pos x="T17" y="T19"/>
                  </a:cxn>
                </a:cxnLst>
                <a:rect l="0" t="0" r="r" b="b"/>
                <a:pathLst>
                  <a:path w="70" h="134">
                    <a:moveTo>
                      <a:pt x="70" y="119"/>
                    </a:moveTo>
                    <a:lnTo>
                      <a:pt x="63" y="122"/>
                    </a:lnTo>
                    <a:lnTo>
                      <a:pt x="57" y="123"/>
                    </a:lnTo>
                    <a:lnTo>
                      <a:pt x="70" y="123"/>
                    </a:lnTo>
                    <a:lnTo>
                      <a:pt x="70" y="119"/>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6" name="Freeform 75">
                <a:extLst>
                  <a:ext uri="{FF2B5EF4-FFF2-40B4-BE49-F238E27FC236}">
                    <a16:creationId xmlns:a16="http://schemas.microsoft.com/office/drawing/2014/main" id="{00000000-0008-0000-0000-00004C000000}"/>
                  </a:ext>
                </a:extLst>
              </xdr:cNvPr>
              <xdr:cNvSpPr>
                <a:spLocks/>
              </xdr:cNvSpPr>
            </xdr:nvSpPr>
            <xdr:spPr bwMode="auto">
              <a:xfrm>
                <a:off x="2102" y="-526"/>
                <a:ext cx="70" cy="134"/>
              </a:xfrm>
              <a:custGeom>
                <a:avLst/>
                <a:gdLst>
                  <a:gd name="T0" fmla="+- 0 2167 2102"/>
                  <a:gd name="T1" fmla="*/ T0 w 70"/>
                  <a:gd name="T2" fmla="+- 0 -493 -526"/>
                  <a:gd name="T3" fmla="*/ -493 h 134"/>
                  <a:gd name="T4" fmla="+- 0 2102 2102"/>
                  <a:gd name="T5" fmla="*/ T4 w 70"/>
                  <a:gd name="T6" fmla="+- 0 -493 -526"/>
                  <a:gd name="T7" fmla="*/ -493 h 134"/>
                  <a:gd name="T8" fmla="+- 0 2102 2102"/>
                  <a:gd name="T9" fmla="*/ T8 w 70"/>
                  <a:gd name="T10" fmla="+- 0 -484 -526"/>
                  <a:gd name="T11" fmla="*/ -484 h 134"/>
                  <a:gd name="T12" fmla="+- 0 2167 2102"/>
                  <a:gd name="T13" fmla="*/ T12 w 70"/>
                  <a:gd name="T14" fmla="+- 0 -484 -526"/>
                  <a:gd name="T15" fmla="*/ -484 h 134"/>
                  <a:gd name="T16" fmla="+- 0 2167 2102"/>
                  <a:gd name="T17" fmla="*/ T16 w 70"/>
                  <a:gd name="T18" fmla="+- 0 -493 -526"/>
                  <a:gd name="T19" fmla="*/ -493 h 134"/>
                </a:gdLst>
                <a:ahLst/>
                <a:cxnLst>
                  <a:cxn ang="0">
                    <a:pos x="T1" y="T3"/>
                  </a:cxn>
                  <a:cxn ang="0">
                    <a:pos x="T5" y="T7"/>
                  </a:cxn>
                  <a:cxn ang="0">
                    <a:pos x="T9" y="T11"/>
                  </a:cxn>
                  <a:cxn ang="0">
                    <a:pos x="T13" y="T15"/>
                  </a:cxn>
                  <a:cxn ang="0">
                    <a:pos x="T17" y="T19"/>
                  </a:cxn>
                </a:cxnLst>
                <a:rect l="0" t="0" r="r" b="b"/>
                <a:pathLst>
                  <a:path w="70" h="134">
                    <a:moveTo>
                      <a:pt x="65" y="33"/>
                    </a:moveTo>
                    <a:lnTo>
                      <a:pt x="0" y="33"/>
                    </a:lnTo>
                    <a:lnTo>
                      <a:pt x="0" y="42"/>
                    </a:lnTo>
                    <a:lnTo>
                      <a:pt x="65" y="42"/>
                    </a:lnTo>
                    <a:lnTo>
                      <a:pt x="65" y="3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7" name="Freeform 76">
                <a:extLst>
                  <a:ext uri="{FF2B5EF4-FFF2-40B4-BE49-F238E27FC236}">
                    <a16:creationId xmlns:a16="http://schemas.microsoft.com/office/drawing/2014/main" id="{00000000-0008-0000-0000-00004D000000}"/>
                  </a:ext>
                </a:extLst>
              </xdr:cNvPr>
              <xdr:cNvSpPr>
                <a:spLocks/>
              </xdr:cNvSpPr>
            </xdr:nvSpPr>
            <xdr:spPr bwMode="auto">
              <a:xfrm>
                <a:off x="2102" y="-526"/>
                <a:ext cx="70" cy="134"/>
              </a:xfrm>
              <a:custGeom>
                <a:avLst/>
                <a:gdLst>
                  <a:gd name="T0" fmla="+- 0 2139 2102"/>
                  <a:gd name="T1" fmla="*/ T0 w 70"/>
                  <a:gd name="T2" fmla="+- 0 -526 -526"/>
                  <a:gd name="T3" fmla="*/ -526 h 134"/>
                  <a:gd name="T4" fmla="+- 0 2136 2102"/>
                  <a:gd name="T5" fmla="*/ T4 w 70"/>
                  <a:gd name="T6" fmla="+- 0 -526 -526"/>
                  <a:gd name="T7" fmla="*/ -526 h 134"/>
                  <a:gd name="T8" fmla="+- 0 2128 2102"/>
                  <a:gd name="T9" fmla="*/ T8 w 70"/>
                  <a:gd name="T10" fmla="+- 0 -517 -526"/>
                  <a:gd name="T11" fmla="*/ -517 h 134"/>
                  <a:gd name="T12" fmla="+- 0 2128 2102"/>
                  <a:gd name="T13" fmla="*/ T12 w 70"/>
                  <a:gd name="T14" fmla="+- 0 -493 -526"/>
                  <a:gd name="T15" fmla="*/ -493 h 134"/>
                  <a:gd name="T16" fmla="+- 0 2139 2102"/>
                  <a:gd name="T17" fmla="*/ T16 w 70"/>
                  <a:gd name="T18" fmla="+- 0 -493 -526"/>
                  <a:gd name="T19" fmla="*/ -493 h 134"/>
                  <a:gd name="T20" fmla="+- 0 2139 2102"/>
                  <a:gd name="T21" fmla="*/ T20 w 70"/>
                  <a:gd name="T22" fmla="+- 0 -526 -526"/>
                  <a:gd name="T23" fmla="*/ -526 h 134"/>
                </a:gdLst>
                <a:ahLst/>
                <a:cxnLst>
                  <a:cxn ang="0">
                    <a:pos x="T1" y="T3"/>
                  </a:cxn>
                  <a:cxn ang="0">
                    <a:pos x="T5" y="T7"/>
                  </a:cxn>
                  <a:cxn ang="0">
                    <a:pos x="T9" y="T11"/>
                  </a:cxn>
                  <a:cxn ang="0">
                    <a:pos x="T13" y="T15"/>
                  </a:cxn>
                  <a:cxn ang="0">
                    <a:pos x="T17" y="T19"/>
                  </a:cxn>
                  <a:cxn ang="0">
                    <a:pos x="T21" y="T23"/>
                  </a:cxn>
                </a:cxnLst>
                <a:rect l="0" t="0" r="r" b="b"/>
                <a:pathLst>
                  <a:path w="70" h="134">
                    <a:moveTo>
                      <a:pt x="37" y="0"/>
                    </a:moveTo>
                    <a:lnTo>
                      <a:pt x="34" y="0"/>
                    </a:lnTo>
                    <a:lnTo>
                      <a:pt x="26" y="9"/>
                    </a:lnTo>
                    <a:lnTo>
                      <a:pt x="26" y="33"/>
                    </a:lnTo>
                    <a:lnTo>
                      <a:pt x="37" y="33"/>
                    </a:lnTo>
                    <a:lnTo>
                      <a:pt x="3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5" name="Group 14">
              <a:extLst>
                <a:ext uri="{FF2B5EF4-FFF2-40B4-BE49-F238E27FC236}">
                  <a16:creationId xmlns:a16="http://schemas.microsoft.com/office/drawing/2014/main" id="{00000000-0008-0000-0000-00000F000000}"/>
                </a:ext>
              </a:extLst>
            </xdr:cNvPr>
            <xdr:cNvGrpSpPr>
              <a:grpSpLocks/>
            </xdr:cNvGrpSpPr>
          </xdr:nvGrpSpPr>
          <xdr:grpSpPr bwMode="auto">
            <a:xfrm>
              <a:off x="2186" y="-495"/>
              <a:ext cx="69" cy="101"/>
              <a:chOff x="2186" y="-495"/>
              <a:chExt cx="69" cy="101"/>
            </a:xfrm>
          </xdr:grpSpPr>
          <xdr:sp macro="" textlink="">
            <xdr:nvSpPr>
              <xdr:cNvPr id="71" name="Freeform 70">
                <a:extLst>
                  <a:ext uri="{FF2B5EF4-FFF2-40B4-BE49-F238E27FC236}">
                    <a16:creationId xmlns:a16="http://schemas.microsoft.com/office/drawing/2014/main" id="{00000000-0008-0000-0000-000047000000}"/>
                  </a:ext>
                </a:extLst>
              </xdr:cNvPr>
              <xdr:cNvSpPr>
                <a:spLocks/>
              </xdr:cNvSpPr>
            </xdr:nvSpPr>
            <xdr:spPr bwMode="auto">
              <a:xfrm>
                <a:off x="2186" y="-495"/>
                <a:ext cx="69" cy="101"/>
              </a:xfrm>
              <a:custGeom>
                <a:avLst/>
                <a:gdLst>
                  <a:gd name="T0" fmla="+- 0 2197 2186"/>
                  <a:gd name="T1" fmla="*/ T0 w 69"/>
                  <a:gd name="T2" fmla="+- 0 -493 -495"/>
                  <a:gd name="T3" fmla="*/ -493 h 101"/>
                  <a:gd name="T4" fmla="+- 0 2186 2186"/>
                  <a:gd name="T5" fmla="*/ T4 w 69"/>
                  <a:gd name="T6" fmla="+- 0 -493 -495"/>
                  <a:gd name="T7" fmla="*/ -493 h 101"/>
                  <a:gd name="T8" fmla="+- 0 2186 2186"/>
                  <a:gd name="T9" fmla="*/ T8 w 69"/>
                  <a:gd name="T10" fmla="+- 0 -394 -495"/>
                  <a:gd name="T11" fmla="*/ -394 h 101"/>
                  <a:gd name="T12" fmla="+- 0 2197 2186"/>
                  <a:gd name="T13" fmla="*/ T12 w 69"/>
                  <a:gd name="T14" fmla="+- 0 -394 -495"/>
                  <a:gd name="T15" fmla="*/ -394 h 101"/>
                  <a:gd name="T16" fmla="+- 0 2197 2186"/>
                  <a:gd name="T17" fmla="*/ T16 w 69"/>
                  <a:gd name="T18" fmla="+- 0 -456 -495"/>
                  <a:gd name="T19" fmla="*/ -456 h 101"/>
                  <a:gd name="T20" fmla="+- 0 2204 2186"/>
                  <a:gd name="T21" fmla="*/ T20 w 69"/>
                  <a:gd name="T22" fmla="+- 0 -467 -495"/>
                  <a:gd name="T23" fmla="*/ -467 h 101"/>
                  <a:gd name="T24" fmla="+- 0 2197 2186"/>
                  <a:gd name="T25" fmla="*/ T24 w 69"/>
                  <a:gd name="T26" fmla="+- 0 -467 -495"/>
                  <a:gd name="T27" fmla="*/ -467 h 101"/>
                  <a:gd name="T28" fmla="+- 0 2197 2186"/>
                  <a:gd name="T29" fmla="*/ T28 w 69"/>
                  <a:gd name="T30" fmla="+- 0 -493 -495"/>
                  <a:gd name="T31" fmla="*/ -493 h 101"/>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69" h="101">
                    <a:moveTo>
                      <a:pt x="11" y="2"/>
                    </a:moveTo>
                    <a:lnTo>
                      <a:pt x="0" y="2"/>
                    </a:lnTo>
                    <a:lnTo>
                      <a:pt x="0" y="101"/>
                    </a:lnTo>
                    <a:lnTo>
                      <a:pt x="11" y="101"/>
                    </a:lnTo>
                    <a:lnTo>
                      <a:pt x="11" y="39"/>
                    </a:lnTo>
                    <a:lnTo>
                      <a:pt x="18" y="28"/>
                    </a:lnTo>
                    <a:lnTo>
                      <a:pt x="11" y="28"/>
                    </a:lnTo>
                    <a:lnTo>
                      <a:pt x="11" y="2"/>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2" name="Freeform 71">
                <a:extLst>
                  <a:ext uri="{FF2B5EF4-FFF2-40B4-BE49-F238E27FC236}">
                    <a16:creationId xmlns:a16="http://schemas.microsoft.com/office/drawing/2014/main" id="{00000000-0008-0000-0000-000048000000}"/>
                  </a:ext>
                </a:extLst>
              </xdr:cNvPr>
              <xdr:cNvSpPr>
                <a:spLocks/>
              </xdr:cNvSpPr>
            </xdr:nvSpPr>
            <xdr:spPr bwMode="auto">
              <a:xfrm>
                <a:off x="2186" y="-495"/>
                <a:ext cx="69" cy="101"/>
              </a:xfrm>
              <a:custGeom>
                <a:avLst/>
                <a:gdLst>
                  <a:gd name="T0" fmla="+- 0 2238 2186"/>
                  <a:gd name="T1" fmla="*/ T0 w 69"/>
                  <a:gd name="T2" fmla="+- 0 -495 -495"/>
                  <a:gd name="T3" fmla="*/ -495 h 101"/>
                  <a:gd name="T4" fmla="+- 0 2232 2186"/>
                  <a:gd name="T5" fmla="*/ T4 w 69"/>
                  <a:gd name="T6" fmla="+- 0 -495 -495"/>
                  <a:gd name="T7" fmla="*/ -495 h 101"/>
                  <a:gd name="T8" fmla="+- 0 2223 2186"/>
                  <a:gd name="T9" fmla="*/ T8 w 69"/>
                  <a:gd name="T10" fmla="+- 0 -493 -495"/>
                  <a:gd name="T11" fmla="*/ -493 h 101"/>
                  <a:gd name="T12" fmla="+- 0 2215 2186"/>
                  <a:gd name="T13" fmla="*/ T12 w 69"/>
                  <a:gd name="T14" fmla="+- 0 -488 -495"/>
                  <a:gd name="T15" fmla="*/ -488 h 101"/>
                  <a:gd name="T16" fmla="+- 0 2206 2186"/>
                  <a:gd name="T17" fmla="*/ T16 w 69"/>
                  <a:gd name="T18" fmla="+- 0 -479 -495"/>
                  <a:gd name="T19" fmla="*/ -479 h 101"/>
                  <a:gd name="T20" fmla="+- 0 2197 2186"/>
                  <a:gd name="T21" fmla="*/ T20 w 69"/>
                  <a:gd name="T22" fmla="+- 0 -467 -495"/>
                  <a:gd name="T23" fmla="*/ -467 h 101"/>
                  <a:gd name="T24" fmla="+- 0 2204 2186"/>
                  <a:gd name="T25" fmla="*/ T24 w 69"/>
                  <a:gd name="T26" fmla="+- 0 -467 -495"/>
                  <a:gd name="T27" fmla="*/ -467 h 101"/>
                  <a:gd name="T28" fmla="+- 0 2205 2186"/>
                  <a:gd name="T29" fmla="*/ T28 w 69"/>
                  <a:gd name="T30" fmla="+- 0 -469 -495"/>
                  <a:gd name="T31" fmla="*/ -469 h 101"/>
                  <a:gd name="T32" fmla="+- 0 2213 2186"/>
                  <a:gd name="T33" fmla="*/ T32 w 69"/>
                  <a:gd name="T34" fmla="+- 0 -478 -495"/>
                  <a:gd name="T35" fmla="*/ -478 h 101"/>
                  <a:gd name="T36" fmla="+- 0 2221 2186"/>
                  <a:gd name="T37" fmla="*/ T36 w 69"/>
                  <a:gd name="T38" fmla="+- 0 -483 -495"/>
                  <a:gd name="T39" fmla="*/ -483 h 101"/>
                  <a:gd name="T40" fmla="+- 0 2228 2186"/>
                  <a:gd name="T41" fmla="*/ T40 w 69"/>
                  <a:gd name="T42" fmla="+- 0 -485 -495"/>
                  <a:gd name="T43" fmla="*/ -485 h 101"/>
                  <a:gd name="T44" fmla="+- 0 2253 2186"/>
                  <a:gd name="T45" fmla="*/ T44 w 69"/>
                  <a:gd name="T46" fmla="+- 0 -485 -495"/>
                  <a:gd name="T47" fmla="*/ -485 h 101"/>
                  <a:gd name="T48" fmla="+- 0 2246 2186"/>
                  <a:gd name="T49" fmla="*/ T48 w 69"/>
                  <a:gd name="T50" fmla="+- 0 -491 -495"/>
                  <a:gd name="T51" fmla="*/ -491 h 101"/>
                  <a:gd name="T52" fmla="+- 0 2238 2186"/>
                  <a:gd name="T53" fmla="*/ T52 w 69"/>
                  <a:gd name="T54" fmla="+- 0 -495 -495"/>
                  <a:gd name="T55" fmla="*/ -495 h 101"/>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Lst>
                <a:rect l="0" t="0" r="r" b="b"/>
                <a:pathLst>
                  <a:path w="69" h="101">
                    <a:moveTo>
                      <a:pt x="52" y="0"/>
                    </a:moveTo>
                    <a:lnTo>
                      <a:pt x="46" y="0"/>
                    </a:lnTo>
                    <a:lnTo>
                      <a:pt x="37" y="2"/>
                    </a:lnTo>
                    <a:lnTo>
                      <a:pt x="29" y="7"/>
                    </a:lnTo>
                    <a:lnTo>
                      <a:pt x="20" y="16"/>
                    </a:lnTo>
                    <a:lnTo>
                      <a:pt x="11" y="28"/>
                    </a:lnTo>
                    <a:lnTo>
                      <a:pt x="18" y="28"/>
                    </a:lnTo>
                    <a:lnTo>
                      <a:pt x="19" y="26"/>
                    </a:lnTo>
                    <a:lnTo>
                      <a:pt x="27" y="17"/>
                    </a:lnTo>
                    <a:lnTo>
                      <a:pt x="35" y="12"/>
                    </a:lnTo>
                    <a:lnTo>
                      <a:pt x="42" y="10"/>
                    </a:lnTo>
                    <a:lnTo>
                      <a:pt x="67" y="10"/>
                    </a:lnTo>
                    <a:lnTo>
                      <a:pt x="60" y="4"/>
                    </a:lnTo>
                    <a:lnTo>
                      <a:pt x="52"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3" name="Freeform 72">
                <a:extLst>
                  <a:ext uri="{FF2B5EF4-FFF2-40B4-BE49-F238E27FC236}">
                    <a16:creationId xmlns:a16="http://schemas.microsoft.com/office/drawing/2014/main" id="{00000000-0008-0000-0000-000049000000}"/>
                  </a:ext>
                </a:extLst>
              </xdr:cNvPr>
              <xdr:cNvSpPr>
                <a:spLocks/>
              </xdr:cNvSpPr>
            </xdr:nvSpPr>
            <xdr:spPr bwMode="auto">
              <a:xfrm>
                <a:off x="2186" y="-495"/>
                <a:ext cx="69" cy="101"/>
              </a:xfrm>
              <a:custGeom>
                <a:avLst/>
                <a:gdLst>
                  <a:gd name="T0" fmla="+- 0 2253 2186"/>
                  <a:gd name="T1" fmla="*/ T0 w 69"/>
                  <a:gd name="T2" fmla="+- 0 -485 -495"/>
                  <a:gd name="T3" fmla="*/ -485 h 101"/>
                  <a:gd name="T4" fmla="+- 0 2233 2186"/>
                  <a:gd name="T5" fmla="*/ T4 w 69"/>
                  <a:gd name="T6" fmla="+- 0 -485 -495"/>
                  <a:gd name="T7" fmla="*/ -485 h 101"/>
                  <a:gd name="T8" fmla="+- 0 2240 2186"/>
                  <a:gd name="T9" fmla="*/ T8 w 69"/>
                  <a:gd name="T10" fmla="+- 0 -481 -495"/>
                  <a:gd name="T11" fmla="*/ -481 h 101"/>
                  <a:gd name="T12" fmla="+- 0 2248 2186"/>
                  <a:gd name="T13" fmla="*/ T12 w 69"/>
                  <a:gd name="T14" fmla="+- 0 -473 -495"/>
                  <a:gd name="T15" fmla="*/ -473 h 101"/>
                  <a:gd name="T16" fmla="+- 0 2254 2186"/>
                  <a:gd name="T17" fmla="*/ T16 w 69"/>
                  <a:gd name="T18" fmla="+- 0 -483 -495"/>
                  <a:gd name="T19" fmla="*/ -483 h 101"/>
                  <a:gd name="T20" fmla="+- 0 2253 2186"/>
                  <a:gd name="T21" fmla="*/ T20 w 69"/>
                  <a:gd name="T22" fmla="+- 0 -485 -495"/>
                  <a:gd name="T23" fmla="*/ -485 h 101"/>
                </a:gdLst>
                <a:ahLst/>
                <a:cxnLst>
                  <a:cxn ang="0">
                    <a:pos x="T1" y="T3"/>
                  </a:cxn>
                  <a:cxn ang="0">
                    <a:pos x="T5" y="T7"/>
                  </a:cxn>
                  <a:cxn ang="0">
                    <a:pos x="T9" y="T11"/>
                  </a:cxn>
                  <a:cxn ang="0">
                    <a:pos x="T13" y="T15"/>
                  </a:cxn>
                  <a:cxn ang="0">
                    <a:pos x="T17" y="T19"/>
                  </a:cxn>
                  <a:cxn ang="0">
                    <a:pos x="T21" y="T23"/>
                  </a:cxn>
                </a:cxnLst>
                <a:rect l="0" t="0" r="r" b="b"/>
                <a:pathLst>
                  <a:path w="69" h="101">
                    <a:moveTo>
                      <a:pt x="67" y="10"/>
                    </a:moveTo>
                    <a:lnTo>
                      <a:pt x="47" y="10"/>
                    </a:lnTo>
                    <a:lnTo>
                      <a:pt x="54" y="14"/>
                    </a:lnTo>
                    <a:lnTo>
                      <a:pt x="62" y="22"/>
                    </a:lnTo>
                    <a:lnTo>
                      <a:pt x="68" y="12"/>
                    </a:lnTo>
                    <a:lnTo>
                      <a:pt x="67" y="1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6" name="Group 15">
              <a:extLst>
                <a:ext uri="{FF2B5EF4-FFF2-40B4-BE49-F238E27FC236}">
                  <a16:creationId xmlns:a16="http://schemas.microsoft.com/office/drawing/2014/main" id="{00000000-0008-0000-0000-000010000000}"/>
                </a:ext>
              </a:extLst>
            </xdr:cNvPr>
            <xdr:cNvGrpSpPr>
              <a:grpSpLocks/>
            </xdr:cNvGrpSpPr>
          </xdr:nvGrpSpPr>
          <xdr:grpSpPr bwMode="auto">
            <a:xfrm>
              <a:off x="2262" y="-546"/>
              <a:ext cx="1022" cy="203"/>
              <a:chOff x="2262" y="-546"/>
              <a:chExt cx="1022" cy="203"/>
            </a:xfrm>
          </xdr:grpSpPr>
          <xdr:sp macro="" textlink="">
            <xdr:nvSpPr>
              <xdr:cNvPr id="67" name="Freeform 66">
                <a:extLst>
                  <a:ext uri="{FF2B5EF4-FFF2-40B4-BE49-F238E27FC236}">
                    <a16:creationId xmlns:a16="http://schemas.microsoft.com/office/drawing/2014/main" id="{00000000-0008-0000-0000-000043000000}"/>
                  </a:ext>
                </a:extLst>
              </xdr:cNvPr>
              <xdr:cNvSpPr>
                <a:spLocks/>
              </xdr:cNvSpPr>
            </xdr:nvSpPr>
            <xdr:spPr bwMode="auto">
              <a:xfrm>
                <a:off x="2262" y="-493"/>
                <a:ext cx="92" cy="150"/>
              </a:xfrm>
              <a:custGeom>
                <a:avLst/>
                <a:gdLst>
                  <a:gd name="T0" fmla="+- 0 2273 2262"/>
                  <a:gd name="T1" fmla="*/ T0 w 92"/>
                  <a:gd name="T2" fmla="+- 0 -493 -493"/>
                  <a:gd name="T3" fmla="*/ -493 h 150"/>
                  <a:gd name="T4" fmla="+- 0 2262 2262"/>
                  <a:gd name="T5" fmla="*/ T4 w 92"/>
                  <a:gd name="T6" fmla="+- 0 -493 -493"/>
                  <a:gd name="T7" fmla="*/ -493 h 150"/>
                  <a:gd name="T8" fmla="+- 0 2304 2262"/>
                  <a:gd name="T9" fmla="*/ T8 w 92"/>
                  <a:gd name="T10" fmla="+- 0 -413 -493"/>
                  <a:gd name="T11" fmla="*/ -413 h 150"/>
                  <a:gd name="T12" fmla="+- 0 2269 2262"/>
                  <a:gd name="T13" fmla="*/ T12 w 92"/>
                  <a:gd name="T14" fmla="+- 0 -344 -493"/>
                  <a:gd name="T15" fmla="*/ -344 h 150"/>
                  <a:gd name="T16" fmla="+- 0 2280 2262"/>
                  <a:gd name="T17" fmla="*/ T16 w 92"/>
                  <a:gd name="T18" fmla="+- 0 -344 -493"/>
                  <a:gd name="T19" fmla="*/ -344 h 150"/>
                  <a:gd name="T20" fmla="+- 0 2320 2262"/>
                  <a:gd name="T21" fmla="*/ T20 w 92"/>
                  <a:gd name="T22" fmla="+- 0 -424 -493"/>
                  <a:gd name="T23" fmla="*/ -424 h 150"/>
                  <a:gd name="T24" fmla="+- 0 2309 2262"/>
                  <a:gd name="T25" fmla="*/ T24 w 92"/>
                  <a:gd name="T26" fmla="+- 0 -424 -493"/>
                  <a:gd name="T27" fmla="*/ -424 h 150"/>
                  <a:gd name="T28" fmla="+- 0 2273 2262"/>
                  <a:gd name="T29" fmla="*/ T28 w 92"/>
                  <a:gd name="T30" fmla="+- 0 -493 -493"/>
                  <a:gd name="T31" fmla="*/ -493 h 150"/>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92" h="150">
                    <a:moveTo>
                      <a:pt x="11" y="0"/>
                    </a:moveTo>
                    <a:lnTo>
                      <a:pt x="0" y="0"/>
                    </a:lnTo>
                    <a:lnTo>
                      <a:pt x="42" y="80"/>
                    </a:lnTo>
                    <a:lnTo>
                      <a:pt x="7" y="149"/>
                    </a:lnTo>
                    <a:lnTo>
                      <a:pt x="18" y="149"/>
                    </a:lnTo>
                    <a:lnTo>
                      <a:pt x="58" y="69"/>
                    </a:lnTo>
                    <a:lnTo>
                      <a:pt x="47" y="69"/>
                    </a:lnTo>
                    <a:lnTo>
                      <a:pt x="11"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8" name="Freeform 67">
                <a:extLst>
                  <a:ext uri="{FF2B5EF4-FFF2-40B4-BE49-F238E27FC236}">
                    <a16:creationId xmlns:a16="http://schemas.microsoft.com/office/drawing/2014/main" id="{00000000-0008-0000-0000-000044000000}"/>
                  </a:ext>
                </a:extLst>
              </xdr:cNvPr>
              <xdr:cNvSpPr>
                <a:spLocks/>
              </xdr:cNvSpPr>
            </xdr:nvSpPr>
            <xdr:spPr bwMode="auto">
              <a:xfrm>
                <a:off x="2262" y="-493"/>
                <a:ext cx="92" cy="150"/>
              </a:xfrm>
              <a:custGeom>
                <a:avLst/>
                <a:gdLst>
                  <a:gd name="T0" fmla="+- 0 2354 2262"/>
                  <a:gd name="T1" fmla="*/ T0 w 92"/>
                  <a:gd name="T2" fmla="+- 0 -493 -493"/>
                  <a:gd name="T3" fmla="*/ -493 h 150"/>
                  <a:gd name="T4" fmla="+- 0 2343 2262"/>
                  <a:gd name="T5" fmla="*/ T4 w 92"/>
                  <a:gd name="T6" fmla="+- 0 -493 -493"/>
                  <a:gd name="T7" fmla="*/ -493 h 150"/>
                  <a:gd name="T8" fmla="+- 0 2309 2262"/>
                  <a:gd name="T9" fmla="*/ T8 w 92"/>
                  <a:gd name="T10" fmla="+- 0 -424 -493"/>
                  <a:gd name="T11" fmla="*/ -424 h 150"/>
                  <a:gd name="T12" fmla="+- 0 2320 2262"/>
                  <a:gd name="T13" fmla="*/ T12 w 92"/>
                  <a:gd name="T14" fmla="+- 0 -424 -493"/>
                  <a:gd name="T15" fmla="*/ -424 h 150"/>
                  <a:gd name="T16" fmla="+- 0 2354 2262"/>
                  <a:gd name="T17" fmla="*/ T16 w 92"/>
                  <a:gd name="T18" fmla="+- 0 -493 -493"/>
                  <a:gd name="T19" fmla="*/ -493 h 150"/>
                </a:gdLst>
                <a:ahLst/>
                <a:cxnLst>
                  <a:cxn ang="0">
                    <a:pos x="T1" y="T3"/>
                  </a:cxn>
                  <a:cxn ang="0">
                    <a:pos x="T5" y="T7"/>
                  </a:cxn>
                  <a:cxn ang="0">
                    <a:pos x="T9" y="T11"/>
                  </a:cxn>
                  <a:cxn ang="0">
                    <a:pos x="T13" y="T15"/>
                  </a:cxn>
                  <a:cxn ang="0">
                    <a:pos x="T17" y="T19"/>
                  </a:cxn>
                </a:cxnLst>
                <a:rect l="0" t="0" r="r" b="b"/>
                <a:pathLst>
                  <a:path w="92" h="150">
                    <a:moveTo>
                      <a:pt x="92" y="0"/>
                    </a:moveTo>
                    <a:lnTo>
                      <a:pt x="81" y="0"/>
                    </a:lnTo>
                    <a:lnTo>
                      <a:pt x="47" y="69"/>
                    </a:lnTo>
                    <a:lnTo>
                      <a:pt x="58" y="69"/>
                    </a:lnTo>
                    <a:lnTo>
                      <a:pt x="92"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pic>
            <xdr:nvPicPr>
              <xdr:cNvPr id="69" name="Picture 68">
                <a:extLst>
                  <a:ext uri="{FF2B5EF4-FFF2-40B4-BE49-F238E27FC236}">
                    <a16:creationId xmlns:a16="http://schemas.microsoft.com/office/drawing/2014/main" id="{00000000-0008-0000-0000-000045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423" y="-546"/>
                <a:ext cx="183" cy="15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0" name="Picture 69">
                <a:extLst>
                  <a:ext uri="{FF2B5EF4-FFF2-40B4-BE49-F238E27FC236}">
                    <a16:creationId xmlns:a16="http://schemas.microsoft.com/office/drawing/2014/main" id="{00000000-0008-0000-0000-000046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664" y="-544"/>
                <a:ext cx="620" cy="155"/>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17" name="Group 16">
              <a:extLst>
                <a:ext uri="{FF2B5EF4-FFF2-40B4-BE49-F238E27FC236}">
                  <a16:creationId xmlns:a16="http://schemas.microsoft.com/office/drawing/2014/main" id="{00000000-0008-0000-0000-000011000000}"/>
                </a:ext>
              </a:extLst>
            </xdr:cNvPr>
            <xdr:cNvGrpSpPr>
              <a:grpSpLocks/>
            </xdr:cNvGrpSpPr>
          </xdr:nvGrpSpPr>
          <xdr:grpSpPr bwMode="auto">
            <a:xfrm>
              <a:off x="3563" y="-282"/>
              <a:ext cx="160" cy="168"/>
              <a:chOff x="3563" y="-282"/>
              <a:chExt cx="160" cy="168"/>
            </a:xfrm>
          </xdr:grpSpPr>
          <xdr:sp macro="" textlink="">
            <xdr:nvSpPr>
              <xdr:cNvPr id="64" name="Freeform 63">
                <a:extLst>
                  <a:ext uri="{FF2B5EF4-FFF2-40B4-BE49-F238E27FC236}">
                    <a16:creationId xmlns:a16="http://schemas.microsoft.com/office/drawing/2014/main" id="{00000000-0008-0000-0000-000040000000}"/>
                  </a:ext>
                </a:extLst>
              </xdr:cNvPr>
              <xdr:cNvSpPr>
                <a:spLocks/>
              </xdr:cNvSpPr>
            </xdr:nvSpPr>
            <xdr:spPr bwMode="auto">
              <a:xfrm>
                <a:off x="3563" y="-282"/>
                <a:ext cx="160" cy="168"/>
              </a:xfrm>
              <a:custGeom>
                <a:avLst/>
                <a:gdLst>
                  <a:gd name="T0" fmla="+- 0 3661 3563"/>
                  <a:gd name="T1" fmla="*/ T0 w 160"/>
                  <a:gd name="T2" fmla="+- 0 -282 -282"/>
                  <a:gd name="T3" fmla="*/ -282 h 168"/>
                  <a:gd name="T4" fmla="+- 0 3619 3563"/>
                  <a:gd name="T5" fmla="*/ T4 w 160"/>
                  <a:gd name="T6" fmla="+- 0 -275 -282"/>
                  <a:gd name="T7" fmla="*/ -275 h 168"/>
                  <a:gd name="T8" fmla="+- 0 3589 3563"/>
                  <a:gd name="T9" fmla="*/ T8 w 160"/>
                  <a:gd name="T10" fmla="+- 0 -256 -282"/>
                  <a:gd name="T11" fmla="*/ -256 h 168"/>
                  <a:gd name="T12" fmla="+- 0 3569 3563"/>
                  <a:gd name="T13" fmla="*/ T12 w 160"/>
                  <a:gd name="T14" fmla="+- 0 -229 -282"/>
                  <a:gd name="T15" fmla="*/ -229 h 168"/>
                  <a:gd name="T16" fmla="+- 0 3563 3563"/>
                  <a:gd name="T17" fmla="*/ T16 w 160"/>
                  <a:gd name="T18" fmla="+- 0 -197 -282"/>
                  <a:gd name="T19" fmla="*/ -197 h 168"/>
                  <a:gd name="T20" fmla="+- 0 3569 3563"/>
                  <a:gd name="T21" fmla="*/ T20 w 160"/>
                  <a:gd name="T22" fmla="+- 0 -166 -282"/>
                  <a:gd name="T23" fmla="*/ -166 h 168"/>
                  <a:gd name="T24" fmla="+- 0 3587 3563"/>
                  <a:gd name="T25" fmla="*/ T24 w 160"/>
                  <a:gd name="T26" fmla="+- 0 -140 -282"/>
                  <a:gd name="T27" fmla="*/ -140 h 168"/>
                  <a:gd name="T28" fmla="+- 0 3616 3563"/>
                  <a:gd name="T29" fmla="*/ T28 w 160"/>
                  <a:gd name="T30" fmla="+- 0 -121 -282"/>
                  <a:gd name="T31" fmla="*/ -121 h 168"/>
                  <a:gd name="T32" fmla="+- 0 3658 3563"/>
                  <a:gd name="T33" fmla="*/ T32 w 160"/>
                  <a:gd name="T34" fmla="+- 0 -114 -282"/>
                  <a:gd name="T35" fmla="*/ -114 h 168"/>
                  <a:gd name="T36" fmla="+- 0 3675 3563"/>
                  <a:gd name="T37" fmla="*/ T36 w 160"/>
                  <a:gd name="T38" fmla="+- 0 -115 -282"/>
                  <a:gd name="T39" fmla="*/ -115 h 168"/>
                  <a:gd name="T40" fmla="+- 0 3691 3563"/>
                  <a:gd name="T41" fmla="*/ T40 w 160"/>
                  <a:gd name="T42" fmla="+- 0 -117 -282"/>
                  <a:gd name="T43" fmla="*/ -117 h 168"/>
                  <a:gd name="T44" fmla="+- 0 3706 3563"/>
                  <a:gd name="T45" fmla="*/ T44 w 160"/>
                  <a:gd name="T46" fmla="+- 0 -122 -282"/>
                  <a:gd name="T47" fmla="*/ -122 h 168"/>
                  <a:gd name="T48" fmla="+- 0 3722 3563"/>
                  <a:gd name="T49" fmla="*/ T48 w 160"/>
                  <a:gd name="T50" fmla="+- 0 -130 -282"/>
                  <a:gd name="T51" fmla="*/ -130 h 168"/>
                  <a:gd name="T52" fmla="+- 0 3722 3563"/>
                  <a:gd name="T53" fmla="*/ T52 w 160"/>
                  <a:gd name="T54" fmla="+- 0 -148 -282"/>
                  <a:gd name="T55" fmla="*/ -148 h 168"/>
                  <a:gd name="T56" fmla="+- 0 3663 3563"/>
                  <a:gd name="T57" fmla="*/ T56 w 160"/>
                  <a:gd name="T58" fmla="+- 0 -148 -282"/>
                  <a:gd name="T59" fmla="*/ -148 h 168"/>
                  <a:gd name="T60" fmla="+- 0 3640 3563"/>
                  <a:gd name="T61" fmla="*/ T60 w 160"/>
                  <a:gd name="T62" fmla="+- 0 -151 -282"/>
                  <a:gd name="T63" fmla="*/ -151 h 168"/>
                  <a:gd name="T64" fmla="+- 0 3621 3563"/>
                  <a:gd name="T65" fmla="*/ T64 w 160"/>
                  <a:gd name="T66" fmla="+- 0 -162 -282"/>
                  <a:gd name="T67" fmla="*/ -162 h 168"/>
                  <a:gd name="T68" fmla="+- 0 3609 3563"/>
                  <a:gd name="T69" fmla="*/ T68 w 160"/>
                  <a:gd name="T70" fmla="+- 0 -178 -282"/>
                  <a:gd name="T71" fmla="*/ -178 h 168"/>
                  <a:gd name="T72" fmla="+- 0 3605 3563"/>
                  <a:gd name="T73" fmla="*/ T72 w 160"/>
                  <a:gd name="T74" fmla="+- 0 -198 -282"/>
                  <a:gd name="T75" fmla="*/ -198 h 168"/>
                  <a:gd name="T76" fmla="+- 0 3609 3563"/>
                  <a:gd name="T77" fmla="*/ T76 w 160"/>
                  <a:gd name="T78" fmla="+- 0 -218 -282"/>
                  <a:gd name="T79" fmla="*/ -218 h 168"/>
                  <a:gd name="T80" fmla="+- 0 3621 3563"/>
                  <a:gd name="T81" fmla="*/ T80 w 160"/>
                  <a:gd name="T82" fmla="+- 0 -234 -282"/>
                  <a:gd name="T83" fmla="*/ -234 h 168"/>
                  <a:gd name="T84" fmla="+- 0 3640 3563"/>
                  <a:gd name="T85" fmla="*/ T84 w 160"/>
                  <a:gd name="T86" fmla="+- 0 -244 -282"/>
                  <a:gd name="T87" fmla="*/ -244 h 168"/>
                  <a:gd name="T88" fmla="+- 0 3664 3563"/>
                  <a:gd name="T89" fmla="*/ T88 w 160"/>
                  <a:gd name="T90" fmla="+- 0 -248 -282"/>
                  <a:gd name="T91" fmla="*/ -248 h 168"/>
                  <a:gd name="T92" fmla="+- 0 3721 3563"/>
                  <a:gd name="T93" fmla="*/ T92 w 160"/>
                  <a:gd name="T94" fmla="+- 0 -248 -282"/>
                  <a:gd name="T95" fmla="*/ -248 h 168"/>
                  <a:gd name="T96" fmla="+- 0 3721 3563"/>
                  <a:gd name="T97" fmla="*/ T96 w 160"/>
                  <a:gd name="T98" fmla="+- 0 -267 -282"/>
                  <a:gd name="T99" fmla="*/ -267 h 168"/>
                  <a:gd name="T100" fmla="+- 0 3708 3563"/>
                  <a:gd name="T101" fmla="*/ T100 w 160"/>
                  <a:gd name="T102" fmla="+- 0 -274 -282"/>
                  <a:gd name="T103" fmla="*/ -274 h 168"/>
                  <a:gd name="T104" fmla="+- 0 3693 3563"/>
                  <a:gd name="T105" fmla="*/ T104 w 160"/>
                  <a:gd name="T106" fmla="+- 0 -278 -282"/>
                  <a:gd name="T107" fmla="*/ -278 h 168"/>
                  <a:gd name="T108" fmla="+- 0 3678 3563"/>
                  <a:gd name="T109" fmla="*/ T108 w 160"/>
                  <a:gd name="T110" fmla="+- 0 -281 -282"/>
                  <a:gd name="T111" fmla="*/ -281 h 168"/>
                  <a:gd name="T112" fmla="+- 0 3661 3563"/>
                  <a:gd name="T113" fmla="*/ T112 w 160"/>
                  <a:gd name="T114" fmla="+- 0 -282 -282"/>
                  <a:gd name="T115" fmla="*/ -282 h 168"/>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Lst>
                <a:rect l="0" t="0" r="r" b="b"/>
                <a:pathLst>
                  <a:path w="160" h="168">
                    <a:moveTo>
                      <a:pt x="98" y="0"/>
                    </a:moveTo>
                    <a:lnTo>
                      <a:pt x="56" y="7"/>
                    </a:lnTo>
                    <a:lnTo>
                      <a:pt x="26" y="26"/>
                    </a:lnTo>
                    <a:lnTo>
                      <a:pt x="6" y="53"/>
                    </a:lnTo>
                    <a:lnTo>
                      <a:pt x="0" y="85"/>
                    </a:lnTo>
                    <a:lnTo>
                      <a:pt x="6" y="116"/>
                    </a:lnTo>
                    <a:lnTo>
                      <a:pt x="24" y="142"/>
                    </a:lnTo>
                    <a:lnTo>
                      <a:pt x="53" y="161"/>
                    </a:lnTo>
                    <a:lnTo>
                      <a:pt x="95" y="168"/>
                    </a:lnTo>
                    <a:lnTo>
                      <a:pt x="112" y="167"/>
                    </a:lnTo>
                    <a:lnTo>
                      <a:pt x="128" y="165"/>
                    </a:lnTo>
                    <a:lnTo>
                      <a:pt x="143" y="160"/>
                    </a:lnTo>
                    <a:lnTo>
                      <a:pt x="159" y="152"/>
                    </a:lnTo>
                    <a:lnTo>
                      <a:pt x="159" y="134"/>
                    </a:lnTo>
                    <a:lnTo>
                      <a:pt x="100" y="134"/>
                    </a:lnTo>
                    <a:lnTo>
                      <a:pt x="77" y="131"/>
                    </a:lnTo>
                    <a:lnTo>
                      <a:pt x="58" y="120"/>
                    </a:lnTo>
                    <a:lnTo>
                      <a:pt x="46" y="104"/>
                    </a:lnTo>
                    <a:lnTo>
                      <a:pt x="42" y="84"/>
                    </a:lnTo>
                    <a:lnTo>
                      <a:pt x="46" y="64"/>
                    </a:lnTo>
                    <a:lnTo>
                      <a:pt x="58" y="48"/>
                    </a:lnTo>
                    <a:lnTo>
                      <a:pt x="77" y="38"/>
                    </a:lnTo>
                    <a:lnTo>
                      <a:pt x="101" y="34"/>
                    </a:lnTo>
                    <a:lnTo>
                      <a:pt x="158" y="34"/>
                    </a:lnTo>
                    <a:lnTo>
                      <a:pt x="158" y="15"/>
                    </a:lnTo>
                    <a:lnTo>
                      <a:pt x="145" y="8"/>
                    </a:lnTo>
                    <a:lnTo>
                      <a:pt x="130" y="4"/>
                    </a:lnTo>
                    <a:lnTo>
                      <a:pt x="115" y="1"/>
                    </a:lnTo>
                    <a:lnTo>
                      <a:pt x="98"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5" name="Freeform 64">
                <a:extLst>
                  <a:ext uri="{FF2B5EF4-FFF2-40B4-BE49-F238E27FC236}">
                    <a16:creationId xmlns:a16="http://schemas.microsoft.com/office/drawing/2014/main" id="{00000000-0008-0000-0000-000041000000}"/>
                  </a:ext>
                </a:extLst>
              </xdr:cNvPr>
              <xdr:cNvSpPr>
                <a:spLocks/>
              </xdr:cNvSpPr>
            </xdr:nvSpPr>
            <xdr:spPr bwMode="auto">
              <a:xfrm>
                <a:off x="3563" y="-282"/>
                <a:ext cx="160" cy="168"/>
              </a:xfrm>
              <a:custGeom>
                <a:avLst/>
                <a:gdLst>
                  <a:gd name="T0" fmla="+- 0 3722 3563"/>
                  <a:gd name="T1" fmla="*/ T0 w 160"/>
                  <a:gd name="T2" fmla="+- 0 -166 -282"/>
                  <a:gd name="T3" fmla="*/ -166 h 168"/>
                  <a:gd name="T4" fmla="+- 0 3706 3563"/>
                  <a:gd name="T5" fmla="*/ T4 w 160"/>
                  <a:gd name="T6" fmla="+- 0 -158 -282"/>
                  <a:gd name="T7" fmla="*/ -158 h 168"/>
                  <a:gd name="T8" fmla="+- 0 3692 3563"/>
                  <a:gd name="T9" fmla="*/ T8 w 160"/>
                  <a:gd name="T10" fmla="+- 0 -152 -282"/>
                  <a:gd name="T11" fmla="*/ -152 h 168"/>
                  <a:gd name="T12" fmla="+- 0 3678 3563"/>
                  <a:gd name="T13" fmla="*/ T12 w 160"/>
                  <a:gd name="T14" fmla="+- 0 -149 -282"/>
                  <a:gd name="T15" fmla="*/ -149 h 168"/>
                  <a:gd name="T16" fmla="+- 0 3663 3563"/>
                  <a:gd name="T17" fmla="*/ T16 w 160"/>
                  <a:gd name="T18" fmla="+- 0 -148 -282"/>
                  <a:gd name="T19" fmla="*/ -148 h 168"/>
                  <a:gd name="T20" fmla="+- 0 3722 3563"/>
                  <a:gd name="T21" fmla="*/ T20 w 160"/>
                  <a:gd name="T22" fmla="+- 0 -148 -282"/>
                  <a:gd name="T23" fmla="*/ -148 h 168"/>
                  <a:gd name="T24" fmla="+- 0 3722 3563"/>
                  <a:gd name="T25" fmla="*/ T24 w 160"/>
                  <a:gd name="T26" fmla="+- 0 -166 -282"/>
                  <a:gd name="T27" fmla="*/ -166 h 168"/>
                </a:gdLst>
                <a:ahLst/>
                <a:cxnLst>
                  <a:cxn ang="0">
                    <a:pos x="T1" y="T3"/>
                  </a:cxn>
                  <a:cxn ang="0">
                    <a:pos x="T5" y="T7"/>
                  </a:cxn>
                  <a:cxn ang="0">
                    <a:pos x="T9" y="T11"/>
                  </a:cxn>
                  <a:cxn ang="0">
                    <a:pos x="T13" y="T15"/>
                  </a:cxn>
                  <a:cxn ang="0">
                    <a:pos x="T17" y="T19"/>
                  </a:cxn>
                  <a:cxn ang="0">
                    <a:pos x="T21" y="T23"/>
                  </a:cxn>
                  <a:cxn ang="0">
                    <a:pos x="T25" y="T27"/>
                  </a:cxn>
                </a:cxnLst>
                <a:rect l="0" t="0" r="r" b="b"/>
                <a:pathLst>
                  <a:path w="160" h="168">
                    <a:moveTo>
                      <a:pt x="159" y="116"/>
                    </a:moveTo>
                    <a:lnTo>
                      <a:pt x="143" y="124"/>
                    </a:lnTo>
                    <a:lnTo>
                      <a:pt x="129" y="130"/>
                    </a:lnTo>
                    <a:lnTo>
                      <a:pt x="115" y="133"/>
                    </a:lnTo>
                    <a:lnTo>
                      <a:pt x="100" y="134"/>
                    </a:lnTo>
                    <a:lnTo>
                      <a:pt x="159" y="134"/>
                    </a:lnTo>
                    <a:lnTo>
                      <a:pt x="159" y="116"/>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6" name="Freeform 65">
                <a:extLst>
                  <a:ext uri="{FF2B5EF4-FFF2-40B4-BE49-F238E27FC236}">
                    <a16:creationId xmlns:a16="http://schemas.microsoft.com/office/drawing/2014/main" id="{00000000-0008-0000-0000-000042000000}"/>
                  </a:ext>
                </a:extLst>
              </xdr:cNvPr>
              <xdr:cNvSpPr>
                <a:spLocks/>
              </xdr:cNvSpPr>
            </xdr:nvSpPr>
            <xdr:spPr bwMode="auto">
              <a:xfrm>
                <a:off x="3563" y="-282"/>
                <a:ext cx="160" cy="168"/>
              </a:xfrm>
              <a:custGeom>
                <a:avLst/>
                <a:gdLst>
                  <a:gd name="T0" fmla="+- 0 3721 3563"/>
                  <a:gd name="T1" fmla="*/ T0 w 160"/>
                  <a:gd name="T2" fmla="+- 0 -248 -282"/>
                  <a:gd name="T3" fmla="*/ -248 h 168"/>
                  <a:gd name="T4" fmla="+- 0 3664 3563"/>
                  <a:gd name="T5" fmla="*/ T4 w 160"/>
                  <a:gd name="T6" fmla="+- 0 -248 -282"/>
                  <a:gd name="T7" fmla="*/ -248 h 168"/>
                  <a:gd name="T8" fmla="+- 0 3679 3563"/>
                  <a:gd name="T9" fmla="*/ T8 w 160"/>
                  <a:gd name="T10" fmla="+- 0 -246 -282"/>
                  <a:gd name="T11" fmla="*/ -246 h 168"/>
                  <a:gd name="T12" fmla="+- 0 3693 3563"/>
                  <a:gd name="T13" fmla="*/ T12 w 160"/>
                  <a:gd name="T14" fmla="+- 0 -243 -282"/>
                  <a:gd name="T15" fmla="*/ -243 h 168"/>
                  <a:gd name="T16" fmla="+- 0 3707 3563"/>
                  <a:gd name="T17" fmla="*/ T16 w 160"/>
                  <a:gd name="T18" fmla="+- 0 -238 -282"/>
                  <a:gd name="T19" fmla="*/ -238 h 168"/>
                  <a:gd name="T20" fmla="+- 0 3721 3563"/>
                  <a:gd name="T21" fmla="*/ T20 w 160"/>
                  <a:gd name="T22" fmla="+- 0 -231 -282"/>
                  <a:gd name="T23" fmla="*/ -231 h 168"/>
                  <a:gd name="T24" fmla="+- 0 3721 3563"/>
                  <a:gd name="T25" fmla="*/ T24 w 160"/>
                  <a:gd name="T26" fmla="+- 0 -248 -282"/>
                  <a:gd name="T27" fmla="*/ -248 h 168"/>
                </a:gdLst>
                <a:ahLst/>
                <a:cxnLst>
                  <a:cxn ang="0">
                    <a:pos x="T1" y="T3"/>
                  </a:cxn>
                  <a:cxn ang="0">
                    <a:pos x="T5" y="T7"/>
                  </a:cxn>
                  <a:cxn ang="0">
                    <a:pos x="T9" y="T11"/>
                  </a:cxn>
                  <a:cxn ang="0">
                    <a:pos x="T13" y="T15"/>
                  </a:cxn>
                  <a:cxn ang="0">
                    <a:pos x="T17" y="T19"/>
                  </a:cxn>
                  <a:cxn ang="0">
                    <a:pos x="T21" y="T23"/>
                  </a:cxn>
                  <a:cxn ang="0">
                    <a:pos x="T25" y="T27"/>
                  </a:cxn>
                </a:cxnLst>
                <a:rect l="0" t="0" r="r" b="b"/>
                <a:pathLst>
                  <a:path w="160" h="168">
                    <a:moveTo>
                      <a:pt x="158" y="34"/>
                    </a:moveTo>
                    <a:lnTo>
                      <a:pt x="101" y="34"/>
                    </a:lnTo>
                    <a:lnTo>
                      <a:pt x="116" y="36"/>
                    </a:lnTo>
                    <a:lnTo>
                      <a:pt x="130" y="39"/>
                    </a:lnTo>
                    <a:lnTo>
                      <a:pt x="144" y="44"/>
                    </a:lnTo>
                    <a:lnTo>
                      <a:pt x="158" y="51"/>
                    </a:lnTo>
                    <a:lnTo>
                      <a:pt x="158" y="3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8" name="Group 17">
              <a:extLst>
                <a:ext uri="{FF2B5EF4-FFF2-40B4-BE49-F238E27FC236}">
                  <a16:creationId xmlns:a16="http://schemas.microsoft.com/office/drawing/2014/main" id="{00000000-0008-0000-0000-000012000000}"/>
                </a:ext>
              </a:extLst>
            </xdr:cNvPr>
            <xdr:cNvGrpSpPr>
              <a:grpSpLocks/>
            </xdr:cNvGrpSpPr>
          </xdr:nvGrpSpPr>
          <xdr:grpSpPr bwMode="auto">
            <a:xfrm>
              <a:off x="3746" y="-229"/>
              <a:ext cx="125" cy="115"/>
              <a:chOff x="3746" y="-229"/>
              <a:chExt cx="125" cy="115"/>
            </a:xfrm>
          </xdr:grpSpPr>
          <xdr:sp macro="" textlink="">
            <xdr:nvSpPr>
              <xdr:cNvPr id="62" name="Freeform 61">
                <a:extLst>
                  <a:ext uri="{FF2B5EF4-FFF2-40B4-BE49-F238E27FC236}">
                    <a16:creationId xmlns:a16="http://schemas.microsoft.com/office/drawing/2014/main" id="{00000000-0008-0000-0000-00003E000000}"/>
                  </a:ext>
                </a:extLst>
              </xdr:cNvPr>
              <xdr:cNvSpPr>
                <a:spLocks/>
              </xdr:cNvSpPr>
            </xdr:nvSpPr>
            <xdr:spPr bwMode="auto">
              <a:xfrm>
                <a:off x="3746" y="-229"/>
                <a:ext cx="125" cy="115"/>
              </a:xfrm>
              <a:custGeom>
                <a:avLst/>
                <a:gdLst>
                  <a:gd name="T0" fmla="+- 0 3808 3746"/>
                  <a:gd name="T1" fmla="*/ T0 w 125"/>
                  <a:gd name="T2" fmla="+- 0 -229 -229"/>
                  <a:gd name="T3" fmla="*/ -229 h 115"/>
                  <a:gd name="T4" fmla="+- 0 3751 3746"/>
                  <a:gd name="T5" fmla="*/ T4 w 125"/>
                  <a:gd name="T6" fmla="+- 0 -196 -229"/>
                  <a:gd name="T7" fmla="*/ -196 h 115"/>
                  <a:gd name="T8" fmla="+- 0 3746 3746"/>
                  <a:gd name="T9" fmla="*/ T8 w 125"/>
                  <a:gd name="T10" fmla="+- 0 -171 -229"/>
                  <a:gd name="T11" fmla="*/ -171 h 115"/>
                  <a:gd name="T12" fmla="+- 0 3750 3746"/>
                  <a:gd name="T13" fmla="*/ T12 w 125"/>
                  <a:gd name="T14" fmla="+- 0 -148 -229"/>
                  <a:gd name="T15" fmla="*/ -148 h 115"/>
                  <a:gd name="T16" fmla="+- 0 3763 3746"/>
                  <a:gd name="T17" fmla="*/ T16 w 125"/>
                  <a:gd name="T18" fmla="+- 0 -129 -229"/>
                  <a:gd name="T19" fmla="*/ -129 h 115"/>
                  <a:gd name="T20" fmla="+- 0 3783 3746"/>
                  <a:gd name="T21" fmla="*/ T20 w 125"/>
                  <a:gd name="T22" fmla="+- 0 -118 -229"/>
                  <a:gd name="T23" fmla="*/ -118 h 115"/>
                  <a:gd name="T24" fmla="+- 0 3808 3746"/>
                  <a:gd name="T25" fmla="*/ T24 w 125"/>
                  <a:gd name="T26" fmla="+- 0 -114 -229"/>
                  <a:gd name="T27" fmla="*/ -114 h 115"/>
                  <a:gd name="T28" fmla="+- 0 3828 3746"/>
                  <a:gd name="T29" fmla="*/ T28 w 125"/>
                  <a:gd name="T30" fmla="+- 0 -116 -229"/>
                  <a:gd name="T31" fmla="*/ -116 h 115"/>
                  <a:gd name="T32" fmla="+- 0 3848 3746"/>
                  <a:gd name="T33" fmla="*/ T32 w 125"/>
                  <a:gd name="T34" fmla="+- 0 -126 -229"/>
                  <a:gd name="T35" fmla="*/ -126 h 115"/>
                  <a:gd name="T36" fmla="+- 0 3856 3746"/>
                  <a:gd name="T37" fmla="*/ T36 w 125"/>
                  <a:gd name="T38" fmla="+- 0 -134 -229"/>
                  <a:gd name="T39" fmla="*/ -134 h 115"/>
                  <a:gd name="T40" fmla="+- 0 3808 3746"/>
                  <a:gd name="T41" fmla="*/ T40 w 125"/>
                  <a:gd name="T42" fmla="+- 0 -134 -229"/>
                  <a:gd name="T43" fmla="*/ -134 h 115"/>
                  <a:gd name="T44" fmla="+- 0 3799 3746"/>
                  <a:gd name="T45" fmla="*/ T44 w 125"/>
                  <a:gd name="T46" fmla="+- 0 -136 -229"/>
                  <a:gd name="T47" fmla="*/ -136 h 115"/>
                  <a:gd name="T48" fmla="+- 0 3790 3746"/>
                  <a:gd name="T49" fmla="*/ T48 w 125"/>
                  <a:gd name="T50" fmla="+- 0 -142 -229"/>
                  <a:gd name="T51" fmla="*/ -142 h 115"/>
                  <a:gd name="T52" fmla="+- 0 3785 3746"/>
                  <a:gd name="T53" fmla="*/ T52 w 125"/>
                  <a:gd name="T54" fmla="+- 0 -153 -229"/>
                  <a:gd name="T55" fmla="*/ -153 h 115"/>
                  <a:gd name="T56" fmla="+- 0 3783 3746"/>
                  <a:gd name="T57" fmla="*/ T56 w 125"/>
                  <a:gd name="T58" fmla="+- 0 -171 -229"/>
                  <a:gd name="T59" fmla="*/ -171 h 115"/>
                  <a:gd name="T60" fmla="+- 0 3783 3746"/>
                  <a:gd name="T61" fmla="*/ T60 w 125"/>
                  <a:gd name="T62" fmla="+- 0 -172 -229"/>
                  <a:gd name="T63" fmla="*/ -172 h 115"/>
                  <a:gd name="T64" fmla="+- 0 3784 3746"/>
                  <a:gd name="T65" fmla="*/ T64 w 125"/>
                  <a:gd name="T66" fmla="+- 0 -187 -229"/>
                  <a:gd name="T67" fmla="*/ -187 h 115"/>
                  <a:gd name="T68" fmla="+- 0 3790 3746"/>
                  <a:gd name="T69" fmla="*/ T68 w 125"/>
                  <a:gd name="T70" fmla="+- 0 -199 -229"/>
                  <a:gd name="T71" fmla="*/ -199 h 115"/>
                  <a:gd name="T72" fmla="+- 0 3798 3746"/>
                  <a:gd name="T73" fmla="*/ T72 w 125"/>
                  <a:gd name="T74" fmla="+- 0 -206 -229"/>
                  <a:gd name="T75" fmla="*/ -206 h 115"/>
                  <a:gd name="T76" fmla="+- 0 3808 3746"/>
                  <a:gd name="T77" fmla="*/ T76 w 125"/>
                  <a:gd name="T78" fmla="+- 0 -208 -229"/>
                  <a:gd name="T79" fmla="*/ -208 h 115"/>
                  <a:gd name="T80" fmla="+- 0 3856 3746"/>
                  <a:gd name="T81" fmla="*/ T80 w 125"/>
                  <a:gd name="T82" fmla="+- 0 -208 -229"/>
                  <a:gd name="T83" fmla="*/ -208 h 115"/>
                  <a:gd name="T84" fmla="+- 0 3849 3746"/>
                  <a:gd name="T85" fmla="*/ T84 w 125"/>
                  <a:gd name="T86" fmla="+- 0 -216 -229"/>
                  <a:gd name="T87" fmla="*/ -216 h 115"/>
                  <a:gd name="T88" fmla="+- 0 3829 3746"/>
                  <a:gd name="T89" fmla="*/ T88 w 125"/>
                  <a:gd name="T90" fmla="+- 0 -226 -229"/>
                  <a:gd name="T91" fmla="*/ -226 h 115"/>
                  <a:gd name="T92" fmla="+- 0 3808 3746"/>
                  <a:gd name="T93" fmla="*/ T92 w 125"/>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125" h="115">
                    <a:moveTo>
                      <a:pt x="62" y="0"/>
                    </a:moveTo>
                    <a:lnTo>
                      <a:pt x="5" y="33"/>
                    </a:lnTo>
                    <a:lnTo>
                      <a:pt x="0" y="58"/>
                    </a:lnTo>
                    <a:lnTo>
                      <a:pt x="4" y="81"/>
                    </a:lnTo>
                    <a:lnTo>
                      <a:pt x="17" y="100"/>
                    </a:lnTo>
                    <a:lnTo>
                      <a:pt x="37" y="111"/>
                    </a:lnTo>
                    <a:lnTo>
                      <a:pt x="62" y="115"/>
                    </a:lnTo>
                    <a:lnTo>
                      <a:pt x="82" y="113"/>
                    </a:lnTo>
                    <a:lnTo>
                      <a:pt x="102" y="103"/>
                    </a:lnTo>
                    <a:lnTo>
                      <a:pt x="110" y="95"/>
                    </a:lnTo>
                    <a:lnTo>
                      <a:pt x="62" y="95"/>
                    </a:lnTo>
                    <a:lnTo>
                      <a:pt x="53" y="93"/>
                    </a:lnTo>
                    <a:lnTo>
                      <a:pt x="44" y="87"/>
                    </a:lnTo>
                    <a:lnTo>
                      <a:pt x="39" y="76"/>
                    </a:lnTo>
                    <a:lnTo>
                      <a:pt x="37" y="58"/>
                    </a:lnTo>
                    <a:lnTo>
                      <a:pt x="37" y="57"/>
                    </a:lnTo>
                    <a:lnTo>
                      <a:pt x="38" y="42"/>
                    </a:lnTo>
                    <a:lnTo>
                      <a:pt x="44" y="30"/>
                    </a:lnTo>
                    <a:lnTo>
                      <a:pt x="52" y="23"/>
                    </a:lnTo>
                    <a:lnTo>
                      <a:pt x="62" y="21"/>
                    </a:lnTo>
                    <a:lnTo>
                      <a:pt x="110" y="21"/>
                    </a:lnTo>
                    <a:lnTo>
                      <a:pt x="103" y="13"/>
                    </a:lnTo>
                    <a:lnTo>
                      <a:pt x="83" y="3"/>
                    </a:lnTo>
                    <a:lnTo>
                      <a:pt x="62"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3" name="Freeform 62">
                <a:extLst>
                  <a:ext uri="{FF2B5EF4-FFF2-40B4-BE49-F238E27FC236}">
                    <a16:creationId xmlns:a16="http://schemas.microsoft.com/office/drawing/2014/main" id="{00000000-0008-0000-0000-00003F000000}"/>
                  </a:ext>
                </a:extLst>
              </xdr:cNvPr>
              <xdr:cNvSpPr>
                <a:spLocks/>
              </xdr:cNvSpPr>
            </xdr:nvSpPr>
            <xdr:spPr bwMode="auto">
              <a:xfrm>
                <a:off x="3746" y="-229"/>
                <a:ext cx="125" cy="115"/>
              </a:xfrm>
              <a:custGeom>
                <a:avLst/>
                <a:gdLst>
                  <a:gd name="T0" fmla="+- 0 3856 3746"/>
                  <a:gd name="T1" fmla="*/ T0 w 125"/>
                  <a:gd name="T2" fmla="+- 0 -208 -229"/>
                  <a:gd name="T3" fmla="*/ -208 h 115"/>
                  <a:gd name="T4" fmla="+- 0 3808 3746"/>
                  <a:gd name="T5" fmla="*/ T4 w 125"/>
                  <a:gd name="T6" fmla="+- 0 -208 -229"/>
                  <a:gd name="T7" fmla="*/ -208 h 115"/>
                  <a:gd name="T8" fmla="+- 0 3819 3746"/>
                  <a:gd name="T9" fmla="*/ T8 w 125"/>
                  <a:gd name="T10" fmla="+- 0 -205 -229"/>
                  <a:gd name="T11" fmla="*/ -205 h 115"/>
                  <a:gd name="T12" fmla="+- 0 3827 3746"/>
                  <a:gd name="T13" fmla="*/ T12 w 125"/>
                  <a:gd name="T14" fmla="+- 0 -198 -229"/>
                  <a:gd name="T15" fmla="*/ -198 h 115"/>
                  <a:gd name="T16" fmla="+- 0 3832 3746"/>
                  <a:gd name="T17" fmla="*/ T16 w 125"/>
                  <a:gd name="T18" fmla="+- 0 -187 -229"/>
                  <a:gd name="T19" fmla="*/ -187 h 115"/>
                  <a:gd name="T20" fmla="+- 0 3833 3746"/>
                  <a:gd name="T21" fmla="*/ T20 w 125"/>
                  <a:gd name="T22" fmla="+- 0 -172 -229"/>
                  <a:gd name="T23" fmla="*/ -172 h 115"/>
                  <a:gd name="T24" fmla="+- 0 3831 3746"/>
                  <a:gd name="T25" fmla="*/ T24 w 125"/>
                  <a:gd name="T26" fmla="+- 0 -156 -229"/>
                  <a:gd name="T27" fmla="*/ -156 h 115"/>
                  <a:gd name="T28" fmla="+- 0 3827 3746"/>
                  <a:gd name="T29" fmla="*/ T28 w 125"/>
                  <a:gd name="T30" fmla="+- 0 -144 -229"/>
                  <a:gd name="T31" fmla="*/ -144 h 115"/>
                  <a:gd name="T32" fmla="+- 0 3819 3746"/>
                  <a:gd name="T33" fmla="*/ T32 w 125"/>
                  <a:gd name="T34" fmla="+- 0 -137 -229"/>
                  <a:gd name="T35" fmla="*/ -137 h 115"/>
                  <a:gd name="T36" fmla="+- 0 3808 3746"/>
                  <a:gd name="T37" fmla="*/ T36 w 125"/>
                  <a:gd name="T38" fmla="+- 0 -134 -229"/>
                  <a:gd name="T39" fmla="*/ -134 h 115"/>
                  <a:gd name="T40" fmla="+- 0 3856 3746"/>
                  <a:gd name="T41" fmla="*/ T40 w 125"/>
                  <a:gd name="T42" fmla="+- 0 -134 -229"/>
                  <a:gd name="T43" fmla="*/ -134 h 115"/>
                  <a:gd name="T44" fmla="+- 0 3864 3746"/>
                  <a:gd name="T45" fmla="*/ T44 w 125"/>
                  <a:gd name="T46" fmla="+- 0 -143 -229"/>
                  <a:gd name="T47" fmla="*/ -143 h 115"/>
                  <a:gd name="T48" fmla="+- 0 3870 3746"/>
                  <a:gd name="T49" fmla="*/ T48 w 125"/>
                  <a:gd name="T50" fmla="+- 0 -171 -229"/>
                  <a:gd name="T51" fmla="*/ -171 h 115"/>
                  <a:gd name="T52" fmla="+- 0 3864 3746"/>
                  <a:gd name="T53" fmla="*/ T52 w 125"/>
                  <a:gd name="T54" fmla="+- 0 -198 -229"/>
                  <a:gd name="T55" fmla="*/ -198 h 115"/>
                  <a:gd name="T56" fmla="+- 0 3856 3746"/>
                  <a:gd name="T57" fmla="*/ T56 w 125"/>
                  <a:gd name="T58" fmla="+- 0 -208 -229"/>
                  <a:gd name="T59" fmla="*/ -208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Lst>
                <a:rect l="0" t="0" r="r" b="b"/>
                <a:pathLst>
                  <a:path w="125" h="115">
                    <a:moveTo>
                      <a:pt x="110" y="21"/>
                    </a:moveTo>
                    <a:lnTo>
                      <a:pt x="62" y="21"/>
                    </a:lnTo>
                    <a:lnTo>
                      <a:pt x="73" y="24"/>
                    </a:lnTo>
                    <a:lnTo>
                      <a:pt x="81" y="31"/>
                    </a:lnTo>
                    <a:lnTo>
                      <a:pt x="86" y="42"/>
                    </a:lnTo>
                    <a:lnTo>
                      <a:pt x="87" y="57"/>
                    </a:lnTo>
                    <a:lnTo>
                      <a:pt x="85" y="73"/>
                    </a:lnTo>
                    <a:lnTo>
                      <a:pt x="81" y="85"/>
                    </a:lnTo>
                    <a:lnTo>
                      <a:pt x="73" y="92"/>
                    </a:lnTo>
                    <a:lnTo>
                      <a:pt x="62" y="95"/>
                    </a:lnTo>
                    <a:lnTo>
                      <a:pt x="110" y="95"/>
                    </a:lnTo>
                    <a:lnTo>
                      <a:pt x="118" y="86"/>
                    </a:lnTo>
                    <a:lnTo>
                      <a:pt x="124" y="58"/>
                    </a:lnTo>
                    <a:lnTo>
                      <a:pt x="118" y="31"/>
                    </a:lnTo>
                    <a:lnTo>
                      <a:pt x="110"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9" name="Group 18">
              <a:extLst>
                <a:ext uri="{FF2B5EF4-FFF2-40B4-BE49-F238E27FC236}">
                  <a16:creationId xmlns:a16="http://schemas.microsoft.com/office/drawing/2014/main" id="{00000000-0008-0000-0000-000013000000}"/>
                </a:ext>
              </a:extLst>
            </xdr:cNvPr>
            <xdr:cNvGrpSpPr>
              <a:grpSpLocks/>
            </xdr:cNvGrpSpPr>
          </xdr:nvGrpSpPr>
          <xdr:grpSpPr bwMode="auto">
            <a:xfrm>
              <a:off x="3894" y="-229"/>
              <a:ext cx="200" cy="113"/>
              <a:chOff x="3894" y="-229"/>
              <a:chExt cx="200" cy="113"/>
            </a:xfrm>
          </xdr:grpSpPr>
          <xdr:sp macro="" textlink="">
            <xdr:nvSpPr>
              <xdr:cNvPr id="57" name="Freeform 56">
                <a:extLst>
                  <a:ext uri="{FF2B5EF4-FFF2-40B4-BE49-F238E27FC236}">
                    <a16:creationId xmlns:a16="http://schemas.microsoft.com/office/drawing/2014/main" id="{00000000-0008-0000-0000-000039000000}"/>
                  </a:ext>
                </a:extLst>
              </xdr:cNvPr>
              <xdr:cNvSpPr>
                <a:spLocks/>
              </xdr:cNvSpPr>
            </xdr:nvSpPr>
            <xdr:spPr bwMode="auto">
              <a:xfrm>
                <a:off x="3894" y="-229"/>
                <a:ext cx="200" cy="113"/>
              </a:xfrm>
              <a:custGeom>
                <a:avLst/>
                <a:gdLst>
                  <a:gd name="T0" fmla="+- 0 3929 3894"/>
                  <a:gd name="T1" fmla="*/ T0 w 200"/>
                  <a:gd name="T2" fmla="+- 0 -226 -229"/>
                  <a:gd name="T3" fmla="*/ -226 h 113"/>
                  <a:gd name="T4" fmla="+- 0 3894 3894"/>
                  <a:gd name="T5" fmla="*/ T4 w 200"/>
                  <a:gd name="T6" fmla="+- 0 -226 -229"/>
                  <a:gd name="T7" fmla="*/ -226 h 113"/>
                  <a:gd name="T8" fmla="+- 0 3894 3894"/>
                  <a:gd name="T9" fmla="*/ T8 w 200"/>
                  <a:gd name="T10" fmla="+- 0 -116 -229"/>
                  <a:gd name="T11" fmla="*/ -116 h 113"/>
                  <a:gd name="T12" fmla="+- 0 3929 3894"/>
                  <a:gd name="T13" fmla="*/ T12 w 200"/>
                  <a:gd name="T14" fmla="+- 0 -116 -229"/>
                  <a:gd name="T15" fmla="*/ -116 h 113"/>
                  <a:gd name="T16" fmla="+- 0 3929 3894"/>
                  <a:gd name="T17" fmla="*/ T16 w 200"/>
                  <a:gd name="T18" fmla="+- 0 -190 -229"/>
                  <a:gd name="T19" fmla="*/ -190 h 113"/>
                  <a:gd name="T20" fmla="+- 0 3937 3894"/>
                  <a:gd name="T21" fmla="*/ T20 w 200"/>
                  <a:gd name="T22" fmla="+- 0 -200 -229"/>
                  <a:gd name="T23" fmla="*/ -200 h 113"/>
                  <a:gd name="T24" fmla="+- 0 3947 3894"/>
                  <a:gd name="T25" fmla="*/ T24 w 200"/>
                  <a:gd name="T26" fmla="+- 0 -205 -229"/>
                  <a:gd name="T27" fmla="*/ -205 h 113"/>
                  <a:gd name="T28" fmla="+- 0 4007 3894"/>
                  <a:gd name="T29" fmla="*/ T28 w 200"/>
                  <a:gd name="T30" fmla="+- 0 -205 -229"/>
                  <a:gd name="T31" fmla="*/ -205 h 113"/>
                  <a:gd name="T32" fmla="+- 0 4003 3894"/>
                  <a:gd name="T33" fmla="*/ T32 w 200"/>
                  <a:gd name="T34" fmla="+- 0 -212 -229"/>
                  <a:gd name="T35" fmla="*/ -212 h 113"/>
                  <a:gd name="T36" fmla="+- 0 3929 3894"/>
                  <a:gd name="T37" fmla="*/ T36 w 200"/>
                  <a:gd name="T38" fmla="+- 0 -212 -229"/>
                  <a:gd name="T39" fmla="*/ -212 h 113"/>
                  <a:gd name="T40" fmla="+- 0 3929 3894"/>
                  <a:gd name="T41" fmla="*/ T40 w 200"/>
                  <a:gd name="T42" fmla="+- 0 -226 -229"/>
                  <a:gd name="T43"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35" y="3"/>
                    </a:moveTo>
                    <a:lnTo>
                      <a:pt x="0" y="3"/>
                    </a:lnTo>
                    <a:lnTo>
                      <a:pt x="0" y="113"/>
                    </a:lnTo>
                    <a:lnTo>
                      <a:pt x="35" y="113"/>
                    </a:lnTo>
                    <a:lnTo>
                      <a:pt x="35" y="39"/>
                    </a:lnTo>
                    <a:lnTo>
                      <a:pt x="43" y="29"/>
                    </a:lnTo>
                    <a:lnTo>
                      <a:pt x="53" y="24"/>
                    </a:lnTo>
                    <a:lnTo>
                      <a:pt x="113" y="24"/>
                    </a:lnTo>
                    <a:lnTo>
                      <a:pt x="109" y="17"/>
                    </a:lnTo>
                    <a:lnTo>
                      <a:pt x="35" y="17"/>
                    </a:lnTo>
                    <a:lnTo>
                      <a:pt x="35"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8" name="Freeform 57">
                <a:extLst>
                  <a:ext uri="{FF2B5EF4-FFF2-40B4-BE49-F238E27FC236}">
                    <a16:creationId xmlns:a16="http://schemas.microsoft.com/office/drawing/2014/main" id="{00000000-0008-0000-0000-00003A000000}"/>
                  </a:ext>
                </a:extLst>
              </xdr:cNvPr>
              <xdr:cNvSpPr>
                <a:spLocks/>
              </xdr:cNvSpPr>
            </xdr:nvSpPr>
            <xdr:spPr bwMode="auto">
              <a:xfrm>
                <a:off x="3894" y="-229"/>
                <a:ext cx="200" cy="113"/>
              </a:xfrm>
              <a:custGeom>
                <a:avLst/>
                <a:gdLst>
                  <a:gd name="T0" fmla="+- 0 4007 3894"/>
                  <a:gd name="T1" fmla="*/ T0 w 200"/>
                  <a:gd name="T2" fmla="+- 0 -205 -229"/>
                  <a:gd name="T3" fmla="*/ -205 h 113"/>
                  <a:gd name="T4" fmla="+- 0 3966 3894"/>
                  <a:gd name="T5" fmla="*/ T4 w 200"/>
                  <a:gd name="T6" fmla="+- 0 -205 -229"/>
                  <a:gd name="T7" fmla="*/ -205 h 113"/>
                  <a:gd name="T8" fmla="+- 0 3977 3894"/>
                  <a:gd name="T9" fmla="*/ T8 w 200"/>
                  <a:gd name="T10" fmla="+- 0 -199 -229"/>
                  <a:gd name="T11" fmla="*/ -199 h 113"/>
                  <a:gd name="T12" fmla="+- 0 3977 3894"/>
                  <a:gd name="T13" fmla="*/ T12 w 200"/>
                  <a:gd name="T14" fmla="+- 0 -116 -229"/>
                  <a:gd name="T15" fmla="*/ -116 h 113"/>
                  <a:gd name="T16" fmla="+- 0 4012 3894"/>
                  <a:gd name="T17" fmla="*/ T16 w 200"/>
                  <a:gd name="T18" fmla="+- 0 -116 -229"/>
                  <a:gd name="T19" fmla="*/ -116 h 113"/>
                  <a:gd name="T20" fmla="+- 0 4012 3894"/>
                  <a:gd name="T21" fmla="*/ T20 w 200"/>
                  <a:gd name="T22" fmla="+- 0 -187 -229"/>
                  <a:gd name="T23" fmla="*/ -187 h 113"/>
                  <a:gd name="T24" fmla="+- 0 4019 3894"/>
                  <a:gd name="T25" fmla="*/ T24 w 200"/>
                  <a:gd name="T26" fmla="+- 0 -199 -229"/>
                  <a:gd name="T27" fmla="*/ -199 h 113"/>
                  <a:gd name="T28" fmla="+- 0 4028 3894"/>
                  <a:gd name="T29" fmla="*/ T28 w 200"/>
                  <a:gd name="T30" fmla="+- 0 -205 -229"/>
                  <a:gd name="T31" fmla="*/ -205 h 113"/>
                  <a:gd name="T32" fmla="+- 0 4007 3894"/>
                  <a:gd name="T33" fmla="*/ T32 w 200"/>
                  <a:gd name="T34" fmla="+- 0 -205 -229"/>
                  <a:gd name="T35" fmla="*/ -205 h 113"/>
                  <a:gd name="T36" fmla="+- 0 4007 3894"/>
                  <a:gd name="T37" fmla="*/ T36 w 200"/>
                  <a:gd name="T38" fmla="+- 0 -205 -229"/>
                  <a:gd name="T39" fmla="*/ -205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200" h="113">
                    <a:moveTo>
                      <a:pt x="113" y="24"/>
                    </a:moveTo>
                    <a:lnTo>
                      <a:pt x="72" y="24"/>
                    </a:lnTo>
                    <a:lnTo>
                      <a:pt x="83" y="30"/>
                    </a:lnTo>
                    <a:lnTo>
                      <a:pt x="83" y="113"/>
                    </a:lnTo>
                    <a:lnTo>
                      <a:pt x="118" y="113"/>
                    </a:lnTo>
                    <a:lnTo>
                      <a:pt x="118" y="42"/>
                    </a:lnTo>
                    <a:lnTo>
                      <a:pt x="125" y="30"/>
                    </a:lnTo>
                    <a:lnTo>
                      <a:pt x="134" y="24"/>
                    </a:lnTo>
                    <a:lnTo>
                      <a:pt x="113"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9" name="Freeform 58">
                <a:extLst>
                  <a:ext uri="{FF2B5EF4-FFF2-40B4-BE49-F238E27FC236}">
                    <a16:creationId xmlns:a16="http://schemas.microsoft.com/office/drawing/2014/main" id="{00000000-0008-0000-0000-00003B000000}"/>
                  </a:ext>
                </a:extLst>
              </xdr:cNvPr>
              <xdr:cNvSpPr>
                <a:spLocks/>
              </xdr:cNvSpPr>
            </xdr:nvSpPr>
            <xdr:spPr bwMode="auto">
              <a:xfrm>
                <a:off x="3894" y="-229"/>
                <a:ext cx="200" cy="113"/>
              </a:xfrm>
              <a:custGeom>
                <a:avLst/>
                <a:gdLst>
                  <a:gd name="T0" fmla="+- 0 4090 3894"/>
                  <a:gd name="T1" fmla="*/ T0 w 200"/>
                  <a:gd name="T2" fmla="+- 0 -205 -229"/>
                  <a:gd name="T3" fmla="*/ -205 h 113"/>
                  <a:gd name="T4" fmla="+- 0 4052 3894"/>
                  <a:gd name="T5" fmla="*/ T4 w 200"/>
                  <a:gd name="T6" fmla="+- 0 -205 -229"/>
                  <a:gd name="T7" fmla="*/ -205 h 113"/>
                  <a:gd name="T8" fmla="+- 0 4059 3894"/>
                  <a:gd name="T9" fmla="*/ T8 w 200"/>
                  <a:gd name="T10" fmla="+- 0 -196 -229"/>
                  <a:gd name="T11" fmla="*/ -196 h 113"/>
                  <a:gd name="T12" fmla="+- 0 4059 3894"/>
                  <a:gd name="T13" fmla="*/ T12 w 200"/>
                  <a:gd name="T14" fmla="+- 0 -116 -229"/>
                  <a:gd name="T15" fmla="*/ -116 h 113"/>
                  <a:gd name="T16" fmla="+- 0 4094 3894"/>
                  <a:gd name="T17" fmla="*/ T16 w 200"/>
                  <a:gd name="T18" fmla="+- 0 -116 -229"/>
                  <a:gd name="T19" fmla="*/ -116 h 113"/>
                  <a:gd name="T20" fmla="+- 0 4094 3894"/>
                  <a:gd name="T21" fmla="*/ T20 w 200"/>
                  <a:gd name="T22" fmla="+- 0 -187 -229"/>
                  <a:gd name="T23" fmla="*/ -187 h 113"/>
                  <a:gd name="T24" fmla="+- 0 4091 3894"/>
                  <a:gd name="T25" fmla="*/ T24 w 200"/>
                  <a:gd name="T26" fmla="+- 0 -204 -229"/>
                  <a:gd name="T27" fmla="*/ -204 h 113"/>
                  <a:gd name="T28" fmla="+- 0 4090 3894"/>
                  <a:gd name="T29" fmla="*/ T28 w 200"/>
                  <a:gd name="T30" fmla="+- 0 -205 -229"/>
                  <a:gd name="T31" fmla="*/ -205 h 113"/>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200" h="113">
                    <a:moveTo>
                      <a:pt x="196" y="24"/>
                    </a:moveTo>
                    <a:lnTo>
                      <a:pt x="158" y="24"/>
                    </a:lnTo>
                    <a:lnTo>
                      <a:pt x="165" y="33"/>
                    </a:lnTo>
                    <a:lnTo>
                      <a:pt x="165" y="113"/>
                    </a:lnTo>
                    <a:lnTo>
                      <a:pt x="200" y="113"/>
                    </a:lnTo>
                    <a:lnTo>
                      <a:pt x="200" y="42"/>
                    </a:lnTo>
                    <a:lnTo>
                      <a:pt x="197" y="25"/>
                    </a:lnTo>
                    <a:lnTo>
                      <a:pt x="196"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0" name="Freeform 59">
                <a:extLst>
                  <a:ext uri="{FF2B5EF4-FFF2-40B4-BE49-F238E27FC236}">
                    <a16:creationId xmlns:a16="http://schemas.microsoft.com/office/drawing/2014/main" id="{00000000-0008-0000-0000-00003C000000}"/>
                  </a:ext>
                </a:extLst>
              </xdr:cNvPr>
              <xdr:cNvSpPr>
                <a:spLocks/>
              </xdr:cNvSpPr>
            </xdr:nvSpPr>
            <xdr:spPr bwMode="auto">
              <a:xfrm>
                <a:off x="3894" y="-229"/>
                <a:ext cx="200" cy="113"/>
              </a:xfrm>
              <a:custGeom>
                <a:avLst/>
                <a:gdLst>
                  <a:gd name="T0" fmla="+- 0 4051 3894"/>
                  <a:gd name="T1" fmla="*/ T0 w 200"/>
                  <a:gd name="T2" fmla="+- 0 -229 -229"/>
                  <a:gd name="T3" fmla="*/ -229 h 113"/>
                  <a:gd name="T4" fmla="+- 0 4039 3894"/>
                  <a:gd name="T5" fmla="*/ T4 w 200"/>
                  <a:gd name="T6" fmla="+- 0 -227 -229"/>
                  <a:gd name="T7" fmla="*/ -227 h 113"/>
                  <a:gd name="T8" fmla="+- 0 4028 3894"/>
                  <a:gd name="T9" fmla="*/ T8 w 200"/>
                  <a:gd name="T10" fmla="+- 0 -223 -229"/>
                  <a:gd name="T11" fmla="*/ -223 h 113"/>
                  <a:gd name="T12" fmla="+- 0 4018 3894"/>
                  <a:gd name="T13" fmla="*/ T12 w 200"/>
                  <a:gd name="T14" fmla="+- 0 -216 -229"/>
                  <a:gd name="T15" fmla="*/ -216 h 113"/>
                  <a:gd name="T16" fmla="+- 0 4007 3894"/>
                  <a:gd name="T17" fmla="*/ T16 w 200"/>
                  <a:gd name="T18" fmla="+- 0 -205 -229"/>
                  <a:gd name="T19" fmla="*/ -205 h 113"/>
                  <a:gd name="T20" fmla="+- 0 4028 3894"/>
                  <a:gd name="T21" fmla="*/ T20 w 200"/>
                  <a:gd name="T22" fmla="+- 0 -205 -229"/>
                  <a:gd name="T23" fmla="*/ -205 h 113"/>
                  <a:gd name="T24" fmla="+- 0 4029 3894"/>
                  <a:gd name="T25" fmla="*/ T24 w 200"/>
                  <a:gd name="T26" fmla="+- 0 -205 -229"/>
                  <a:gd name="T27" fmla="*/ -205 h 113"/>
                  <a:gd name="T28" fmla="+- 0 4090 3894"/>
                  <a:gd name="T29" fmla="*/ T28 w 200"/>
                  <a:gd name="T30" fmla="+- 0 -205 -229"/>
                  <a:gd name="T31" fmla="*/ -205 h 113"/>
                  <a:gd name="T32" fmla="+- 0 4082 3894"/>
                  <a:gd name="T33" fmla="*/ T32 w 200"/>
                  <a:gd name="T34" fmla="+- 0 -217 -229"/>
                  <a:gd name="T35" fmla="*/ -217 h 113"/>
                  <a:gd name="T36" fmla="+- 0 4068 3894"/>
                  <a:gd name="T37" fmla="*/ T36 w 200"/>
                  <a:gd name="T38" fmla="+- 0 -226 -229"/>
                  <a:gd name="T39" fmla="*/ -226 h 113"/>
                  <a:gd name="T40" fmla="+- 0 4051 3894"/>
                  <a:gd name="T41" fmla="*/ T40 w 200"/>
                  <a:gd name="T42" fmla="+- 0 -229 -229"/>
                  <a:gd name="T43"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157" y="0"/>
                    </a:moveTo>
                    <a:lnTo>
                      <a:pt x="145" y="2"/>
                    </a:lnTo>
                    <a:lnTo>
                      <a:pt x="134" y="6"/>
                    </a:lnTo>
                    <a:lnTo>
                      <a:pt x="124" y="13"/>
                    </a:lnTo>
                    <a:lnTo>
                      <a:pt x="113" y="24"/>
                    </a:lnTo>
                    <a:lnTo>
                      <a:pt x="134" y="24"/>
                    </a:lnTo>
                    <a:lnTo>
                      <a:pt x="135" y="24"/>
                    </a:lnTo>
                    <a:lnTo>
                      <a:pt x="196" y="24"/>
                    </a:lnTo>
                    <a:lnTo>
                      <a:pt x="188" y="12"/>
                    </a:lnTo>
                    <a:lnTo>
                      <a:pt x="174" y="3"/>
                    </a:lnTo>
                    <a:lnTo>
                      <a:pt x="15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1" name="Freeform 60">
                <a:extLst>
                  <a:ext uri="{FF2B5EF4-FFF2-40B4-BE49-F238E27FC236}">
                    <a16:creationId xmlns:a16="http://schemas.microsoft.com/office/drawing/2014/main" id="{00000000-0008-0000-0000-00003D000000}"/>
                  </a:ext>
                </a:extLst>
              </xdr:cNvPr>
              <xdr:cNvSpPr>
                <a:spLocks/>
              </xdr:cNvSpPr>
            </xdr:nvSpPr>
            <xdr:spPr bwMode="auto">
              <a:xfrm>
                <a:off x="3894" y="-229"/>
                <a:ext cx="200" cy="113"/>
              </a:xfrm>
              <a:custGeom>
                <a:avLst/>
                <a:gdLst>
                  <a:gd name="T0" fmla="+- 0 3967 3894"/>
                  <a:gd name="T1" fmla="*/ T0 w 200"/>
                  <a:gd name="T2" fmla="+- 0 -229 -229"/>
                  <a:gd name="T3" fmla="*/ -229 h 113"/>
                  <a:gd name="T4" fmla="+- 0 3960 3894"/>
                  <a:gd name="T5" fmla="*/ T4 w 200"/>
                  <a:gd name="T6" fmla="+- 0 -229 -229"/>
                  <a:gd name="T7" fmla="*/ -229 h 113"/>
                  <a:gd name="T8" fmla="+- 0 3954 3894"/>
                  <a:gd name="T9" fmla="*/ T8 w 200"/>
                  <a:gd name="T10" fmla="+- 0 -227 -229"/>
                  <a:gd name="T11" fmla="*/ -227 h 113"/>
                  <a:gd name="T12" fmla="+- 0 3947 3894"/>
                  <a:gd name="T13" fmla="*/ T12 w 200"/>
                  <a:gd name="T14" fmla="+- 0 -225 -229"/>
                  <a:gd name="T15" fmla="*/ -225 h 113"/>
                  <a:gd name="T16" fmla="+- 0 3941 3894"/>
                  <a:gd name="T17" fmla="*/ T16 w 200"/>
                  <a:gd name="T18" fmla="+- 0 -222 -229"/>
                  <a:gd name="T19" fmla="*/ -222 h 113"/>
                  <a:gd name="T20" fmla="+- 0 3935 3894"/>
                  <a:gd name="T21" fmla="*/ T20 w 200"/>
                  <a:gd name="T22" fmla="+- 0 -218 -229"/>
                  <a:gd name="T23" fmla="*/ -218 h 113"/>
                  <a:gd name="T24" fmla="+- 0 3929 3894"/>
                  <a:gd name="T25" fmla="*/ T24 w 200"/>
                  <a:gd name="T26" fmla="+- 0 -212 -229"/>
                  <a:gd name="T27" fmla="*/ -212 h 113"/>
                  <a:gd name="T28" fmla="+- 0 4003 3894"/>
                  <a:gd name="T29" fmla="*/ T28 w 200"/>
                  <a:gd name="T30" fmla="+- 0 -212 -229"/>
                  <a:gd name="T31" fmla="*/ -212 h 113"/>
                  <a:gd name="T32" fmla="+- 0 4000 3894"/>
                  <a:gd name="T33" fmla="*/ T32 w 200"/>
                  <a:gd name="T34" fmla="+- 0 -215 -229"/>
                  <a:gd name="T35" fmla="*/ -215 h 113"/>
                  <a:gd name="T36" fmla="+- 0 3992 3894"/>
                  <a:gd name="T37" fmla="*/ T36 w 200"/>
                  <a:gd name="T38" fmla="+- 0 -223 -229"/>
                  <a:gd name="T39" fmla="*/ -223 h 113"/>
                  <a:gd name="T40" fmla="+- 0 3981 3894"/>
                  <a:gd name="T41" fmla="*/ T40 w 200"/>
                  <a:gd name="T42" fmla="+- 0 -227 -229"/>
                  <a:gd name="T43" fmla="*/ -227 h 113"/>
                  <a:gd name="T44" fmla="+- 0 3967 3894"/>
                  <a:gd name="T45" fmla="*/ T44 w 200"/>
                  <a:gd name="T46" fmla="+- 0 -229 -229"/>
                  <a:gd name="T47"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200" h="113">
                    <a:moveTo>
                      <a:pt x="73" y="0"/>
                    </a:moveTo>
                    <a:lnTo>
                      <a:pt x="66" y="0"/>
                    </a:lnTo>
                    <a:lnTo>
                      <a:pt x="60" y="2"/>
                    </a:lnTo>
                    <a:lnTo>
                      <a:pt x="53" y="4"/>
                    </a:lnTo>
                    <a:lnTo>
                      <a:pt x="47" y="7"/>
                    </a:lnTo>
                    <a:lnTo>
                      <a:pt x="41" y="11"/>
                    </a:lnTo>
                    <a:lnTo>
                      <a:pt x="35" y="17"/>
                    </a:lnTo>
                    <a:lnTo>
                      <a:pt x="109" y="17"/>
                    </a:lnTo>
                    <a:lnTo>
                      <a:pt x="106" y="14"/>
                    </a:lnTo>
                    <a:lnTo>
                      <a:pt x="98" y="6"/>
                    </a:lnTo>
                    <a:lnTo>
                      <a:pt x="87" y="2"/>
                    </a:lnTo>
                    <a:lnTo>
                      <a:pt x="73"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0" name="Group 19">
              <a:extLst>
                <a:ext uri="{FF2B5EF4-FFF2-40B4-BE49-F238E27FC236}">
                  <a16:creationId xmlns:a16="http://schemas.microsoft.com/office/drawing/2014/main" id="{00000000-0008-0000-0000-000014000000}"/>
                </a:ext>
              </a:extLst>
            </xdr:cNvPr>
            <xdr:cNvGrpSpPr>
              <a:grpSpLocks/>
            </xdr:cNvGrpSpPr>
          </xdr:nvGrpSpPr>
          <xdr:grpSpPr bwMode="auto">
            <a:xfrm>
              <a:off x="4124" y="-229"/>
              <a:ext cx="200" cy="113"/>
              <a:chOff x="4124" y="-229"/>
              <a:chExt cx="200" cy="113"/>
            </a:xfrm>
          </xdr:grpSpPr>
          <xdr:sp macro="" textlink="">
            <xdr:nvSpPr>
              <xdr:cNvPr id="52" name="Freeform 51">
                <a:extLst>
                  <a:ext uri="{FF2B5EF4-FFF2-40B4-BE49-F238E27FC236}">
                    <a16:creationId xmlns:a16="http://schemas.microsoft.com/office/drawing/2014/main" id="{00000000-0008-0000-0000-000034000000}"/>
                  </a:ext>
                </a:extLst>
              </xdr:cNvPr>
              <xdr:cNvSpPr>
                <a:spLocks/>
              </xdr:cNvSpPr>
            </xdr:nvSpPr>
            <xdr:spPr bwMode="auto">
              <a:xfrm>
                <a:off x="4124" y="-229"/>
                <a:ext cx="200" cy="113"/>
              </a:xfrm>
              <a:custGeom>
                <a:avLst/>
                <a:gdLst>
                  <a:gd name="T0" fmla="+- 0 4159 4124"/>
                  <a:gd name="T1" fmla="*/ T0 w 200"/>
                  <a:gd name="T2" fmla="+- 0 -226 -229"/>
                  <a:gd name="T3" fmla="*/ -226 h 113"/>
                  <a:gd name="T4" fmla="+- 0 4124 4124"/>
                  <a:gd name="T5" fmla="*/ T4 w 200"/>
                  <a:gd name="T6" fmla="+- 0 -226 -229"/>
                  <a:gd name="T7" fmla="*/ -226 h 113"/>
                  <a:gd name="T8" fmla="+- 0 4124 4124"/>
                  <a:gd name="T9" fmla="*/ T8 w 200"/>
                  <a:gd name="T10" fmla="+- 0 -116 -229"/>
                  <a:gd name="T11" fmla="*/ -116 h 113"/>
                  <a:gd name="T12" fmla="+- 0 4159 4124"/>
                  <a:gd name="T13" fmla="*/ T12 w 200"/>
                  <a:gd name="T14" fmla="+- 0 -116 -229"/>
                  <a:gd name="T15" fmla="*/ -116 h 113"/>
                  <a:gd name="T16" fmla="+- 0 4159 4124"/>
                  <a:gd name="T17" fmla="*/ T16 w 200"/>
                  <a:gd name="T18" fmla="+- 0 -190 -229"/>
                  <a:gd name="T19" fmla="*/ -190 h 113"/>
                  <a:gd name="T20" fmla="+- 0 4167 4124"/>
                  <a:gd name="T21" fmla="*/ T20 w 200"/>
                  <a:gd name="T22" fmla="+- 0 -200 -229"/>
                  <a:gd name="T23" fmla="*/ -200 h 113"/>
                  <a:gd name="T24" fmla="+- 0 4176 4124"/>
                  <a:gd name="T25" fmla="*/ T24 w 200"/>
                  <a:gd name="T26" fmla="+- 0 -205 -229"/>
                  <a:gd name="T27" fmla="*/ -205 h 113"/>
                  <a:gd name="T28" fmla="+- 0 4237 4124"/>
                  <a:gd name="T29" fmla="*/ T28 w 200"/>
                  <a:gd name="T30" fmla="+- 0 -205 -229"/>
                  <a:gd name="T31" fmla="*/ -205 h 113"/>
                  <a:gd name="T32" fmla="+- 0 4232 4124"/>
                  <a:gd name="T33" fmla="*/ T32 w 200"/>
                  <a:gd name="T34" fmla="+- 0 -212 -229"/>
                  <a:gd name="T35" fmla="*/ -212 h 113"/>
                  <a:gd name="T36" fmla="+- 0 4159 4124"/>
                  <a:gd name="T37" fmla="*/ T36 w 200"/>
                  <a:gd name="T38" fmla="+- 0 -212 -229"/>
                  <a:gd name="T39" fmla="*/ -212 h 113"/>
                  <a:gd name="T40" fmla="+- 0 4159 4124"/>
                  <a:gd name="T41" fmla="*/ T40 w 200"/>
                  <a:gd name="T42" fmla="+- 0 -226 -229"/>
                  <a:gd name="T43"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35" y="3"/>
                    </a:moveTo>
                    <a:lnTo>
                      <a:pt x="0" y="3"/>
                    </a:lnTo>
                    <a:lnTo>
                      <a:pt x="0" y="113"/>
                    </a:lnTo>
                    <a:lnTo>
                      <a:pt x="35" y="113"/>
                    </a:lnTo>
                    <a:lnTo>
                      <a:pt x="35" y="39"/>
                    </a:lnTo>
                    <a:lnTo>
                      <a:pt x="43" y="29"/>
                    </a:lnTo>
                    <a:lnTo>
                      <a:pt x="52" y="24"/>
                    </a:lnTo>
                    <a:lnTo>
                      <a:pt x="113" y="24"/>
                    </a:lnTo>
                    <a:lnTo>
                      <a:pt x="108" y="17"/>
                    </a:lnTo>
                    <a:lnTo>
                      <a:pt x="35" y="17"/>
                    </a:lnTo>
                    <a:lnTo>
                      <a:pt x="35"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3" name="Freeform 52">
                <a:extLst>
                  <a:ext uri="{FF2B5EF4-FFF2-40B4-BE49-F238E27FC236}">
                    <a16:creationId xmlns:a16="http://schemas.microsoft.com/office/drawing/2014/main" id="{00000000-0008-0000-0000-000035000000}"/>
                  </a:ext>
                </a:extLst>
              </xdr:cNvPr>
              <xdr:cNvSpPr>
                <a:spLocks/>
              </xdr:cNvSpPr>
            </xdr:nvSpPr>
            <xdr:spPr bwMode="auto">
              <a:xfrm>
                <a:off x="4124" y="-229"/>
                <a:ext cx="200" cy="113"/>
              </a:xfrm>
              <a:custGeom>
                <a:avLst/>
                <a:gdLst>
                  <a:gd name="T0" fmla="+- 0 4237 4124"/>
                  <a:gd name="T1" fmla="*/ T0 w 200"/>
                  <a:gd name="T2" fmla="+- 0 -205 -229"/>
                  <a:gd name="T3" fmla="*/ -205 h 113"/>
                  <a:gd name="T4" fmla="+- 0 4196 4124"/>
                  <a:gd name="T5" fmla="*/ T4 w 200"/>
                  <a:gd name="T6" fmla="+- 0 -205 -229"/>
                  <a:gd name="T7" fmla="*/ -205 h 113"/>
                  <a:gd name="T8" fmla="+- 0 4207 4124"/>
                  <a:gd name="T9" fmla="*/ T8 w 200"/>
                  <a:gd name="T10" fmla="+- 0 -199 -229"/>
                  <a:gd name="T11" fmla="*/ -199 h 113"/>
                  <a:gd name="T12" fmla="+- 0 4207 4124"/>
                  <a:gd name="T13" fmla="*/ T12 w 200"/>
                  <a:gd name="T14" fmla="+- 0 -116 -229"/>
                  <a:gd name="T15" fmla="*/ -116 h 113"/>
                  <a:gd name="T16" fmla="+- 0 4241 4124"/>
                  <a:gd name="T17" fmla="*/ T16 w 200"/>
                  <a:gd name="T18" fmla="+- 0 -116 -229"/>
                  <a:gd name="T19" fmla="*/ -116 h 113"/>
                  <a:gd name="T20" fmla="+- 0 4242 4124"/>
                  <a:gd name="T21" fmla="*/ T20 w 200"/>
                  <a:gd name="T22" fmla="+- 0 -187 -229"/>
                  <a:gd name="T23" fmla="*/ -187 h 113"/>
                  <a:gd name="T24" fmla="+- 0 4249 4124"/>
                  <a:gd name="T25" fmla="*/ T24 w 200"/>
                  <a:gd name="T26" fmla="+- 0 -199 -229"/>
                  <a:gd name="T27" fmla="*/ -199 h 113"/>
                  <a:gd name="T28" fmla="+- 0 4258 4124"/>
                  <a:gd name="T29" fmla="*/ T28 w 200"/>
                  <a:gd name="T30" fmla="+- 0 -205 -229"/>
                  <a:gd name="T31" fmla="*/ -205 h 113"/>
                  <a:gd name="T32" fmla="+- 0 4237 4124"/>
                  <a:gd name="T33" fmla="*/ T32 w 200"/>
                  <a:gd name="T34" fmla="+- 0 -205 -229"/>
                  <a:gd name="T35" fmla="*/ -205 h 113"/>
                  <a:gd name="T36" fmla="+- 0 4237 4124"/>
                  <a:gd name="T37" fmla="*/ T36 w 200"/>
                  <a:gd name="T38" fmla="+- 0 -205 -229"/>
                  <a:gd name="T39" fmla="*/ -205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200" h="113">
                    <a:moveTo>
                      <a:pt x="113" y="24"/>
                    </a:moveTo>
                    <a:lnTo>
                      <a:pt x="72" y="24"/>
                    </a:lnTo>
                    <a:lnTo>
                      <a:pt x="83" y="30"/>
                    </a:lnTo>
                    <a:lnTo>
                      <a:pt x="83" y="113"/>
                    </a:lnTo>
                    <a:lnTo>
                      <a:pt x="117" y="113"/>
                    </a:lnTo>
                    <a:lnTo>
                      <a:pt x="118" y="42"/>
                    </a:lnTo>
                    <a:lnTo>
                      <a:pt x="125" y="30"/>
                    </a:lnTo>
                    <a:lnTo>
                      <a:pt x="134" y="24"/>
                    </a:lnTo>
                    <a:lnTo>
                      <a:pt x="113"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4" name="Freeform 53">
                <a:extLst>
                  <a:ext uri="{FF2B5EF4-FFF2-40B4-BE49-F238E27FC236}">
                    <a16:creationId xmlns:a16="http://schemas.microsoft.com/office/drawing/2014/main" id="{00000000-0008-0000-0000-000036000000}"/>
                  </a:ext>
                </a:extLst>
              </xdr:cNvPr>
              <xdr:cNvSpPr>
                <a:spLocks/>
              </xdr:cNvSpPr>
            </xdr:nvSpPr>
            <xdr:spPr bwMode="auto">
              <a:xfrm>
                <a:off x="4124" y="-229"/>
                <a:ext cx="200" cy="113"/>
              </a:xfrm>
              <a:custGeom>
                <a:avLst/>
                <a:gdLst>
                  <a:gd name="T0" fmla="+- 0 4320 4124"/>
                  <a:gd name="T1" fmla="*/ T0 w 200"/>
                  <a:gd name="T2" fmla="+- 0 -205 -229"/>
                  <a:gd name="T3" fmla="*/ -205 h 113"/>
                  <a:gd name="T4" fmla="+- 0 4281 4124"/>
                  <a:gd name="T5" fmla="*/ T4 w 200"/>
                  <a:gd name="T6" fmla="+- 0 -205 -229"/>
                  <a:gd name="T7" fmla="*/ -205 h 113"/>
                  <a:gd name="T8" fmla="+- 0 4289 4124"/>
                  <a:gd name="T9" fmla="*/ T8 w 200"/>
                  <a:gd name="T10" fmla="+- 0 -196 -229"/>
                  <a:gd name="T11" fmla="*/ -196 h 113"/>
                  <a:gd name="T12" fmla="+- 0 4289 4124"/>
                  <a:gd name="T13" fmla="*/ T12 w 200"/>
                  <a:gd name="T14" fmla="+- 0 -116 -229"/>
                  <a:gd name="T15" fmla="*/ -116 h 113"/>
                  <a:gd name="T16" fmla="+- 0 4324 4124"/>
                  <a:gd name="T17" fmla="*/ T16 w 200"/>
                  <a:gd name="T18" fmla="+- 0 -116 -229"/>
                  <a:gd name="T19" fmla="*/ -116 h 113"/>
                  <a:gd name="T20" fmla="+- 0 4324 4124"/>
                  <a:gd name="T21" fmla="*/ T20 w 200"/>
                  <a:gd name="T22" fmla="+- 0 -187 -229"/>
                  <a:gd name="T23" fmla="*/ -187 h 113"/>
                  <a:gd name="T24" fmla="+- 0 4321 4124"/>
                  <a:gd name="T25" fmla="*/ T24 w 200"/>
                  <a:gd name="T26" fmla="+- 0 -204 -229"/>
                  <a:gd name="T27" fmla="*/ -204 h 113"/>
                  <a:gd name="T28" fmla="+- 0 4320 4124"/>
                  <a:gd name="T29" fmla="*/ T28 w 200"/>
                  <a:gd name="T30" fmla="+- 0 -205 -229"/>
                  <a:gd name="T31" fmla="*/ -205 h 113"/>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200" h="113">
                    <a:moveTo>
                      <a:pt x="196" y="24"/>
                    </a:moveTo>
                    <a:lnTo>
                      <a:pt x="157" y="24"/>
                    </a:lnTo>
                    <a:lnTo>
                      <a:pt x="165" y="33"/>
                    </a:lnTo>
                    <a:lnTo>
                      <a:pt x="165" y="113"/>
                    </a:lnTo>
                    <a:lnTo>
                      <a:pt x="200" y="113"/>
                    </a:lnTo>
                    <a:lnTo>
                      <a:pt x="200" y="42"/>
                    </a:lnTo>
                    <a:lnTo>
                      <a:pt x="197" y="25"/>
                    </a:lnTo>
                    <a:lnTo>
                      <a:pt x="196"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5" name="Freeform 54">
                <a:extLst>
                  <a:ext uri="{FF2B5EF4-FFF2-40B4-BE49-F238E27FC236}">
                    <a16:creationId xmlns:a16="http://schemas.microsoft.com/office/drawing/2014/main" id="{00000000-0008-0000-0000-000037000000}"/>
                  </a:ext>
                </a:extLst>
              </xdr:cNvPr>
              <xdr:cNvSpPr>
                <a:spLocks/>
              </xdr:cNvSpPr>
            </xdr:nvSpPr>
            <xdr:spPr bwMode="auto">
              <a:xfrm>
                <a:off x="4124" y="-229"/>
                <a:ext cx="200" cy="113"/>
              </a:xfrm>
              <a:custGeom>
                <a:avLst/>
                <a:gdLst>
                  <a:gd name="T0" fmla="+- 0 4281 4124"/>
                  <a:gd name="T1" fmla="*/ T0 w 200"/>
                  <a:gd name="T2" fmla="+- 0 -229 -229"/>
                  <a:gd name="T3" fmla="*/ -229 h 113"/>
                  <a:gd name="T4" fmla="+- 0 4269 4124"/>
                  <a:gd name="T5" fmla="*/ T4 w 200"/>
                  <a:gd name="T6" fmla="+- 0 -227 -229"/>
                  <a:gd name="T7" fmla="*/ -227 h 113"/>
                  <a:gd name="T8" fmla="+- 0 4258 4124"/>
                  <a:gd name="T9" fmla="*/ T8 w 200"/>
                  <a:gd name="T10" fmla="+- 0 -223 -229"/>
                  <a:gd name="T11" fmla="*/ -223 h 113"/>
                  <a:gd name="T12" fmla="+- 0 4248 4124"/>
                  <a:gd name="T13" fmla="*/ T12 w 200"/>
                  <a:gd name="T14" fmla="+- 0 -216 -229"/>
                  <a:gd name="T15" fmla="*/ -216 h 113"/>
                  <a:gd name="T16" fmla="+- 0 4237 4124"/>
                  <a:gd name="T17" fmla="*/ T16 w 200"/>
                  <a:gd name="T18" fmla="+- 0 -205 -229"/>
                  <a:gd name="T19" fmla="*/ -205 h 113"/>
                  <a:gd name="T20" fmla="+- 0 4258 4124"/>
                  <a:gd name="T21" fmla="*/ T20 w 200"/>
                  <a:gd name="T22" fmla="+- 0 -205 -229"/>
                  <a:gd name="T23" fmla="*/ -205 h 113"/>
                  <a:gd name="T24" fmla="+- 0 4259 4124"/>
                  <a:gd name="T25" fmla="*/ T24 w 200"/>
                  <a:gd name="T26" fmla="+- 0 -205 -229"/>
                  <a:gd name="T27" fmla="*/ -205 h 113"/>
                  <a:gd name="T28" fmla="+- 0 4320 4124"/>
                  <a:gd name="T29" fmla="*/ T28 w 200"/>
                  <a:gd name="T30" fmla="+- 0 -205 -229"/>
                  <a:gd name="T31" fmla="*/ -205 h 113"/>
                  <a:gd name="T32" fmla="+- 0 4312 4124"/>
                  <a:gd name="T33" fmla="*/ T32 w 200"/>
                  <a:gd name="T34" fmla="+- 0 -217 -229"/>
                  <a:gd name="T35" fmla="*/ -217 h 113"/>
                  <a:gd name="T36" fmla="+- 0 4298 4124"/>
                  <a:gd name="T37" fmla="*/ T36 w 200"/>
                  <a:gd name="T38" fmla="+- 0 -226 -229"/>
                  <a:gd name="T39" fmla="*/ -226 h 113"/>
                  <a:gd name="T40" fmla="+- 0 4281 4124"/>
                  <a:gd name="T41" fmla="*/ T40 w 200"/>
                  <a:gd name="T42" fmla="+- 0 -229 -229"/>
                  <a:gd name="T43"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157" y="0"/>
                    </a:moveTo>
                    <a:lnTo>
                      <a:pt x="145" y="2"/>
                    </a:lnTo>
                    <a:lnTo>
                      <a:pt x="134" y="6"/>
                    </a:lnTo>
                    <a:lnTo>
                      <a:pt x="124" y="13"/>
                    </a:lnTo>
                    <a:lnTo>
                      <a:pt x="113" y="24"/>
                    </a:lnTo>
                    <a:lnTo>
                      <a:pt x="134" y="24"/>
                    </a:lnTo>
                    <a:lnTo>
                      <a:pt x="135" y="24"/>
                    </a:lnTo>
                    <a:lnTo>
                      <a:pt x="196" y="24"/>
                    </a:lnTo>
                    <a:lnTo>
                      <a:pt x="188" y="12"/>
                    </a:lnTo>
                    <a:lnTo>
                      <a:pt x="174" y="3"/>
                    </a:lnTo>
                    <a:lnTo>
                      <a:pt x="15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6" name="Freeform 55">
                <a:extLst>
                  <a:ext uri="{FF2B5EF4-FFF2-40B4-BE49-F238E27FC236}">
                    <a16:creationId xmlns:a16="http://schemas.microsoft.com/office/drawing/2014/main" id="{00000000-0008-0000-0000-000038000000}"/>
                  </a:ext>
                </a:extLst>
              </xdr:cNvPr>
              <xdr:cNvSpPr>
                <a:spLocks/>
              </xdr:cNvSpPr>
            </xdr:nvSpPr>
            <xdr:spPr bwMode="auto">
              <a:xfrm>
                <a:off x="4124" y="-229"/>
                <a:ext cx="200" cy="113"/>
              </a:xfrm>
              <a:custGeom>
                <a:avLst/>
                <a:gdLst>
                  <a:gd name="T0" fmla="+- 0 4197 4124"/>
                  <a:gd name="T1" fmla="*/ T0 w 200"/>
                  <a:gd name="T2" fmla="+- 0 -229 -229"/>
                  <a:gd name="T3" fmla="*/ -229 h 113"/>
                  <a:gd name="T4" fmla="+- 0 4190 4124"/>
                  <a:gd name="T5" fmla="*/ T4 w 200"/>
                  <a:gd name="T6" fmla="+- 0 -229 -229"/>
                  <a:gd name="T7" fmla="*/ -229 h 113"/>
                  <a:gd name="T8" fmla="+- 0 4184 4124"/>
                  <a:gd name="T9" fmla="*/ T8 w 200"/>
                  <a:gd name="T10" fmla="+- 0 -227 -229"/>
                  <a:gd name="T11" fmla="*/ -227 h 113"/>
                  <a:gd name="T12" fmla="+- 0 4177 4124"/>
                  <a:gd name="T13" fmla="*/ T12 w 200"/>
                  <a:gd name="T14" fmla="+- 0 -225 -229"/>
                  <a:gd name="T15" fmla="*/ -225 h 113"/>
                  <a:gd name="T16" fmla="+- 0 4171 4124"/>
                  <a:gd name="T17" fmla="*/ T16 w 200"/>
                  <a:gd name="T18" fmla="+- 0 -222 -229"/>
                  <a:gd name="T19" fmla="*/ -222 h 113"/>
                  <a:gd name="T20" fmla="+- 0 4165 4124"/>
                  <a:gd name="T21" fmla="*/ T20 w 200"/>
                  <a:gd name="T22" fmla="+- 0 -218 -229"/>
                  <a:gd name="T23" fmla="*/ -218 h 113"/>
                  <a:gd name="T24" fmla="+- 0 4159 4124"/>
                  <a:gd name="T25" fmla="*/ T24 w 200"/>
                  <a:gd name="T26" fmla="+- 0 -212 -229"/>
                  <a:gd name="T27" fmla="*/ -212 h 113"/>
                  <a:gd name="T28" fmla="+- 0 4232 4124"/>
                  <a:gd name="T29" fmla="*/ T28 w 200"/>
                  <a:gd name="T30" fmla="+- 0 -212 -229"/>
                  <a:gd name="T31" fmla="*/ -212 h 113"/>
                  <a:gd name="T32" fmla="+- 0 4230 4124"/>
                  <a:gd name="T33" fmla="*/ T32 w 200"/>
                  <a:gd name="T34" fmla="+- 0 -215 -229"/>
                  <a:gd name="T35" fmla="*/ -215 h 113"/>
                  <a:gd name="T36" fmla="+- 0 4221 4124"/>
                  <a:gd name="T37" fmla="*/ T36 w 200"/>
                  <a:gd name="T38" fmla="+- 0 -223 -229"/>
                  <a:gd name="T39" fmla="*/ -223 h 113"/>
                  <a:gd name="T40" fmla="+- 0 4210 4124"/>
                  <a:gd name="T41" fmla="*/ T40 w 200"/>
                  <a:gd name="T42" fmla="+- 0 -227 -229"/>
                  <a:gd name="T43" fmla="*/ -227 h 113"/>
                  <a:gd name="T44" fmla="+- 0 4197 4124"/>
                  <a:gd name="T45" fmla="*/ T44 w 200"/>
                  <a:gd name="T46" fmla="+- 0 -229 -229"/>
                  <a:gd name="T47"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200" h="113">
                    <a:moveTo>
                      <a:pt x="73" y="0"/>
                    </a:moveTo>
                    <a:lnTo>
                      <a:pt x="66" y="0"/>
                    </a:lnTo>
                    <a:lnTo>
                      <a:pt x="60" y="2"/>
                    </a:lnTo>
                    <a:lnTo>
                      <a:pt x="53" y="4"/>
                    </a:lnTo>
                    <a:lnTo>
                      <a:pt x="47" y="7"/>
                    </a:lnTo>
                    <a:lnTo>
                      <a:pt x="41" y="11"/>
                    </a:lnTo>
                    <a:lnTo>
                      <a:pt x="35" y="17"/>
                    </a:lnTo>
                    <a:lnTo>
                      <a:pt x="108" y="17"/>
                    </a:lnTo>
                    <a:lnTo>
                      <a:pt x="106" y="14"/>
                    </a:lnTo>
                    <a:lnTo>
                      <a:pt x="97" y="6"/>
                    </a:lnTo>
                    <a:lnTo>
                      <a:pt x="86" y="2"/>
                    </a:lnTo>
                    <a:lnTo>
                      <a:pt x="73"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1" name="Group 20">
              <a:extLst>
                <a:ext uri="{FF2B5EF4-FFF2-40B4-BE49-F238E27FC236}">
                  <a16:creationId xmlns:a16="http://schemas.microsoft.com/office/drawing/2014/main" id="{00000000-0008-0000-0000-000015000000}"/>
                </a:ext>
              </a:extLst>
            </xdr:cNvPr>
            <xdr:cNvGrpSpPr>
              <a:grpSpLocks/>
            </xdr:cNvGrpSpPr>
          </xdr:nvGrpSpPr>
          <xdr:grpSpPr bwMode="auto">
            <a:xfrm>
              <a:off x="4352" y="-282"/>
              <a:ext cx="39" cy="166"/>
              <a:chOff x="4352" y="-282"/>
              <a:chExt cx="39" cy="166"/>
            </a:xfrm>
          </xdr:grpSpPr>
          <xdr:sp macro="" textlink="">
            <xdr:nvSpPr>
              <xdr:cNvPr id="50" name="Freeform 49">
                <a:extLst>
                  <a:ext uri="{FF2B5EF4-FFF2-40B4-BE49-F238E27FC236}">
                    <a16:creationId xmlns:a16="http://schemas.microsoft.com/office/drawing/2014/main" id="{00000000-0008-0000-0000-000032000000}"/>
                  </a:ext>
                </a:extLst>
              </xdr:cNvPr>
              <xdr:cNvSpPr>
                <a:spLocks/>
              </xdr:cNvSpPr>
            </xdr:nvSpPr>
            <xdr:spPr bwMode="auto">
              <a:xfrm>
                <a:off x="4352" y="-282"/>
                <a:ext cx="39" cy="166"/>
              </a:xfrm>
              <a:custGeom>
                <a:avLst/>
                <a:gdLst>
                  <a:gd name="T0" fmla="+- 0 4382 4352"/>
                  <a:gd name="T1" fmla="*/ T0 w 39"/>
                  <a:gd name="T2" fmla="+- 0 -282 -282"/>
                  <a:gd name="T3" fmla="*/ -282 h 166"/>
                  <a:gd name="T4" fmla="+- 0 4361 4352"/>
                  <a:gd name="T5" fmla="*/ T4 w 39"/>
                  <a:gd name="T6" fmla="+- 0 -282 -282"/>
                  <a:gd name="T7" fmla="*/ -282 h 166"/>
                  <a:gd name="T8" fmla="+- 0 4352 4352"/>
                  <a:gd name="T9" fmla="*/ T8 w 39"/>
                  <a:gd name="T10" fmla="+- 0 -273 -282"/>
                  <a:gd name="T11" fmla="*/ -273 h 166"/>
                  <a:gd name="T12" fmla="+- 0 4352 4352"/>
                  <a:gd name="T13" fmla="*/ T12 w 39"/>
                  <a:gd name="T14" fmla="+- 0 -252 -282"/>
                  <a:gd name="T15" fmla="*/ -252 h 166"/>
                  <a:gd name="T16" fmla="+- 0 4361 4352"/>
                  <a:gd name="T17" fmla="*/ T16 w 39"/>
                  <a:gd name="T18" fmla="+- 0 -243 -282"/>
                  <a:gd name="T19" fmla="*/ -243 h 166"/>
                  <a:gd name="T20" fmla="+- 0 4382 4352"/>
                  <a:gd name="T21" fmla="*/ T20 w 39"/>
                  <a:gd name="T22" fmla="+- 0 -243 -282"/>
                  <a:gd name="T23" fmla="*/ -243 h 166"/>
                  <a:gd name="T24" fmla="+- 0 4390 4352"/>
                  <a:gd name="T25" fmla="*/ T24 w 39"/>
                  <a:gd name="T26" fmla="+- 0 -252 -282"/>
                  <a:gd name="T27" fmla="*/ -252 h 166"/>
                  <a:gd name="T28" fmla="+- 0 4390 4352"/>
                  <a:gd name="T29" fmla="*/ T28 w 39"/>
                  <a:gd name="T30" fmla="+- 0 -273 -282"/>
                  <a:gd name="T31" fmla="*/ -273 h 166"/>
                  <a:gd name="T32" fmla="+- 0 4382 4352"/>
                  <a:gd name="T33" fmla="*/ T32 w 39"/>
                  <a:gd name="T34" fmla="+- 0 -282 -282"/>
                  <a:gd name="T35" fmla="*/ -282 h 166"/>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39" h="166">
                    <a:moveTo>
                      <a:pt x="30" y="0"/>
                    </a:moveTo>
                    <a:lnTo>
                      <a:pt x="9" y="0"/>
                    </a:lnTo>
                    <a:lnTo>
                      <a:pt x="0" y="9"/>
                    </a:lnTo>
                    <a:lnTo>
                      <a:pt x="0" y="30"/>
                    </a:lnTo>
                    <a:lnTo>
                      <a:pt x="9" y="39"/>
                    </a:lnTo>
                    <a:lnTo>
                      <a:pt x="30" y="39"/>
                    </a:lnTo>
                    <a:lnTo>
                      <a:pt x="38" y="30"/>
                    </a:lnTo>
                    <a:lnTo>
                      <a:pt x="38" y="9"/>
                    </a:lnTo>
                    <a:lnTo>
                      <a:pt x="30"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1" name="Freeform 50">
                <a:extLst>
                  <a:ext uri="{FF2B5EF4-FFF2-40B4-BE49-F238E27FC236}">
                    <a16:creationId xmlns:a16="http://schemas.microsoft.com/office/drawing/2014/main" id="{00000000-0008-0000-0000-000033000000}"/>
                  </a:ext>
                </a:extLst>
              </xdr:cNvPr>
              <xdr:cNvSpPr>
                <a:spLocks/>
              </xdr:cNvSpPr>
            </xdr:nvSpPr>
            <xdr:spPr bwMode="auto">
              <a:xfrm>
                <a:off x="4352" y="-282"/>
                <a:ext cx="39" cy="166"/>
              </a:xfrm>
              <a:custGeom>
                <a:avLst/>
                <a:gdLst>
                  <a:gd name="T0" fmla="+- 0 4389 4352"/>
                  <a:gd name="T1" fmla="*/ T0 w 39"/>
                  <a:gd name="T2" fmla="+- 0 -226 -282"/>
                  <a:gd name="T3" fmla="*/ -226 h 166"/>
                  <a:gd name="T4" fmla="+- 0 4354 4352"/>
                  <a:gd name="T5" fmla="*/ T4 w 39"/>
                  <a:gd name="T6" fmla="+- 0 -226 -282"/>
                  <a:gd name="T7" fmla="*/ -226 h 166"/>
                  <a:gd name="T8" fmla="+- 0 4354 4352"/>
                  <a:gd name="T9" fmla="*/ T8 w 39"/>
                  <a:gd name="T10" fmla="+- 0 -116 -282"/>
                  <a:gd name="T11" fmla="*/ -116 h 166"/>
                  <a:gd name="T12" fmla="+- 0 4389 4352"/>
                  <a:gd name="T13" fmla="*/ T12 w 39"/>
                  <a:gd name="T14" fmla="+- 0 -116 -282"/>
                  <a:gd name="T15" fmla="*/ -116 h 166"/>
                  <a:gd name="T16" fmla="+- 0 4389 4352"/>
                  <a:gd name="T17" fmla="*/ T16 w 39"/>
                  <a:gd name="T18" fmla="+- 0 -226 -282"/>
                  <a:gd name="T19" fmla="*/ -226 h 166"/>
                </a:gdLst>
                <a:ahLst/>
                <a:cxnLst>
                  <a:cxn ang="0">
                    <a:pos x="T1" y="T3"/>
                  </a:cxn>
                  <a:cxn ang="0">
                    <a:pos x="T5" y="T7"/>
                  </a:cxn>
                  <a:cxn ang="0">
                    <a:pos x="T9" y="T11"/>
                  </a:cxn>
                  <a:cxn ang="0">
                    <a:pos x="T13" y="T15"/>
                  </a:cxn>
                  <a:cxn ang="0">
                    <a:pos x="T17" y="T19"/>
                  </a:cxn>
                </a:cxnLst>
                <a:rect l="0" t="0" r="r" b="b"/>
                <a:pathLst>
                  <a:path w="39" h="166">
                    <a:moveTo>
                      <a:pt x="37" y="56"/>
                    </a:moveTo>
                    <a:lnTo>
                      <a:pt x="2" y="56"/>
                    </a:lnTo>
                    <a:lnTo>
                      <a:pt x="2" y="166"/>
                    </a:lnTo>
                    <a:lnTo>
                      <a:pt x="37" y="166"/>
                    </a:lnTo>
                    <a:lnTo>
                      <a:pt x="37" y="56"/>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2" name="Group 21">
              <a:extLst>
                <a:ext uri="{FF2B5EF4-FFF2-40B4-BE49-F238E27FC236}">
                  <a16:creationId xmlns:a16="http://schemas.microsoft.com/office/drawing/2014/main" id="{00000000-0008-0000-0000-000016000000}"/>
                </a:ext>
              </a:extLst>
            </xdr:cNvPr>
            <xdr:cNvGrpSpPr>
              <a:grpSpLocks/>
            </xdr:cNvGrpSpPr>
          </xdr:nvGrpSpPr>
          <xdr:grpSpPr bwMode="auto">
            <a:xfrm>
              <a:off x="4413" y="-229"/>
              <a:ext cx="88" cy="115"/>
              <a:chOff x="4413" y="-229"/>
              <a:chExt cx="88" cy="115"/>
            </a:xfrm>
          </xdr:grpSpPr>
          <xdr:sp macro="" textlink="">
            <xdr:nvSpPr>
              <xdr:cNvPr id="47" name="Freeform 46">
                <a:extLst>
                  <a:ext uri="{FF2B5EF4-FFF2-40B4-BE49-F238E27FC236}">
                    <a16:creationId xmlns:a16="http://schemas.microsoft.com/office/drawing/2014/main" id="{00000000-0008-0000-0000-00002F000000}"/>
                  </a:ext>
                </a:extLst>
              </xdr:cNvPr>
              <xdr:cNvSpPr>
                <a:spLocks/>
              </xdr:cNvSpPr>
            </xdr:nvSpPr>
            <xdr:spPr bwMode="auto">
              <a:xfrm>
                <a:off x="4413" y="-229"/>
                <a:ext cx="88" cy="115"/>
              </a:xfrm>
              <a:custGeom>
                <a:avLst/>
                <a:gdLst>
                  <a:gd name="T0" fmla="+- 0 4415 4413"/>
                  <a:gd name="T1" fmla="*/ T0 w 88"/>
                  <a:gd name="T2" fmla="+- 0 -146 -229"/>
                  <a:gd name="T3" fmla="*/ -146 h 115"/>
                  <a:gd name="T4" fmla="+- 0 4415 4413"/>
                  <a:gd name="T5" fmla="*/ T4 w 88"/>
                  <a:gd name="T6" fmla="+- 0 -122 -229"/>
                  <a:gd name="T7" fmla="*/ -122 h 115"/>
                  <a:gd name="T8" fmla="+- 0 4421 4413"/>
                  <a:gd name="T9" fmla="*/ T8 w 88"/>
                  <a:gd name="T10" fmla="+- 0 -119 -229"/>
                  <a:gd name="T11" fmla="*/ -119 h 115"/>
                  <a:gd name="T12" fmla="+- 0 4430 4413"/>
                  <a:gd name="T13" fmla="*/ T12 w 88"/>
                  <a:gd name="T14" fmla="+- 0 -117 -229"/>
                  <a:gd name="T15" fmla="*/ -117 h 115"/>
                  <a:gd name="T16" fmla="+- 0 4442 4413"/>
                  <a:gd name="T17" fmla="*/ T16 w 88"/>
                  <a:gd name="T18" fmla="+- 0 -115 -229"/>
                  <a:gd name="T19" fmla="*/ -115 h 115"/>
                  <a:gd name="T20" fmla="+- 0 4455 4413"/>
                  <a:gd name="T21" fmla="*/ T20 w 88"/>
                  <a:gd name="T22" fmla="+- 0 -114 -229"/>
                  <a:gd name="T23" fmla="*/ -114 h 115"/>
                  <a:gd name="T24" fmla="+- 0 4474 4413"/>
                  <a:gd name="T25" fmla="*/ T24 w 88"/>
                  <a:gd name="T26" fmla="+- 0 -116 -229"/>
                  <a:gd name="T27" fmla="*/ -116 h 115"/>
                  <a:gd name="T28" fmla="+- 0 4488 4413"/>
                  <a:gd name="T29" fmla="*/ T28 w 88"/>
                  <a:gd name="T30" fmla="+- 0 -123 -229"/>
                  <a:gd name="T31" fmla="*/ -123 h 115"/>
                  <a:gd name="T32" fmla="+- 0 4497 4413"/>
                  <a:gd name="T33" fmla="*/ T32 w 88"/>
                  <a:gd name="T34" fmla="+- 0 -134 -229"/>
                  <a:gd name="T35" fmla="*/ -134 h 115"/>
                  <a:gd name="T36" fmla="+- 0 4497 4413"/>
                  <a:gd name="T37" fmla="*/ T36 w 88"/>
                  <a:gd name="T38" fmla="+- 0 -137 -229"/>
                  <a:gd name="T39" fmla="*/ -137 h 115"/>
                  <a:gd name="T40" fmla="+- 0 4438 4413"/>
                  <a:gd name="T41" fmla="*/ T40 w 88"/>
                  <a:gd name="T42" fmla="+- 0 -137 -229"/>
                  <a:gd name="T43" fmla="*/ -137 h 115"/>
                  <a:gd name="T44" fmla="+- 0 4426 4413"/>
                  <a:gd name="T45" fmla="*/ T44 w 88"/>
                  <a:gd name="T46" fmla="+- 0 -141 -229"/>
                  <a:gd name="T47" fmla="*/ -141 h 115"/>
                  <a:gd name="T48" fmla="+- 0 4415 4413"/>
                  <a:gd name="T49" fmla="*/ T48 w 88"/>
                  <a:gd name="T50" fmla="+- 0 -146 -229"/>
                  <a:gd name="T51" fmla="*/ -146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Lst>
                <a:rect l="0" t="0" r="r" b="b"/>
                <a:pathLst>
                  <a:path w="88" h="115">
                    <a:moveTo>
                      <a:pt x="2" y="83"/>
                    </a:moveTo>
                    <a:lnTo>
                      <a:pt x="2" y="107"/>
                    </a:lnTo>
                    <a:lnTo>
                      <a:pt x="8" y="110"/>
                    </a:lnTo>
                    <a:lnTo>
                      <a:pt x="17" y="112"/>
                    </a:lnTo>
                    <a:lnTo>
                      <a:pt x="29" y="114"/>
                    </a:lnTo>
                    <a:lnTo>
                      <a:pt x="42" y="115"/>
                    </a:lnTo>
                    <a:lnTo>
                      <a:pt x="61" y="113"/>
                    </a:lnTo>
                    <a:lnTo>
                      <a:pt x="75" y="106"/>
                    </a:lnTo>
                    <a:lnTo>
                      <a:pt x="84" y="95"/>
                    </a:lnTo>
                    <a:lnTo>
                      <a:pt x="84" y="92"/>
                    </a:lnTo>
                    <a:lnTo>
                      <a:pt x="25" y="92"/>
                    </a:lnTo>
                    <a:lnTo>
                      <a:pt x="13" y="88"/>
                    </a:lnTo>
                    <a:lnTo>
                      <a:pt x="2" y="8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8" name="Freeform 47">
                <a:extLst>
                  <a:ext uri="{FF2B5EF4-FFF2-40B4-BE49-F238E27FC236}">
                    <a16:creationId xmlns:a16="http://schemas.microsoft.com/office/drawing/2014/main" id="{00000000-0008-0000-0000-000030000000}"/>
                  </a:ext>
                </a:extLst>
              </xdr:cNvPr>
              <xdr:cNvSpPr>
                <a:spLocks/>
              </xdr:cNvSpPr>
            </xdr:nvSpPr>
            <xdr:spPr bwMode="auto">
              <a:xfrm>
                <a:off x="4413" y="-229"/>
                <a:ext cx="88" cy="115"/>
              </a:xfrm>
              <a:custGeom>
                <a:avLst/>
                <a:gdLst>
                  <a:gd name="T0" fmla="+- 0 4472 4413"/>
                  <a:gd name="T1" fmla="*/ T0 w 88"/>
                  <a:gd name="T2" fmla="+- 0 -229 -229"/>
                  <a:gd name="T3" fmla="*/ -229 h 115"/>
                  <a:gd name="T4" fmla="+- 0 4458 4413"/>
                  <a:gd name="T5" fmla="*/ T4 w 88"/>
                  <a:gd name="T6" fmla="+- 0 -229 -229"/>
                  <a:gd name="T7" fmla="*/ -229 h 115"/>
                  <a:gd name="T8" fmla="+- 0 4440 4413"/>
                  <a:gd name="T9" fmla="*/ T8 w 88"/>
                  <a:gd name="T10" fmla="+- 0 -226 -229"/>
                  <a:gd name="T11" fmla="*/ -226 h 115"/>
                  <a:gd name="T12" fmla="+- 0 4425 4413"/>
                  <a:gd name="T13" fmla="*/ T12 w 88"/>
                  <a:gd name="T14" fmla="+- 0 -219 -229"/>
                  <a:gd name="T15" fmla="*/ -219 h 115"/>
                  <a:gd name="T16" fmla="+- 0 4416 4413"/>
                  <a:gd name="T17" fmla="*/ T16 w 88"/>
                  <a:gd name="T18" fmla="+- 0 -208 -229"/>
                  <a:gd name="T19" fmla="*/ -208 h 115"/>
                  <a:gd name="T20" fmla="+- 0 4413 4413"/>
                  <a:gd name="T21" fmla="*/ T20 w 88"/>
                  <a:gd name="T22" fmla="+- 0 -194 -229"/>
                  <a:gd name="T23" fmla="*/ -194 h 115"/>
                  <a:gd name="T24" fmla="+- 0 4421 4413"/>
                  <a:gd name="T25" fmla="*/ T24 w 88"/>
                  <a:gd name="T26" fmla="+- 0 -174 -229"/>
                  <a:gd name="T27" fmla="*/ -174 h 115"/>
                  <a:gd name="T28" fmla="+- 0 4440 4413"/>
                  <a:gd name="T29" fmla="*/ T28 w 88"/>
                  <a:gd name="T30" fmla="+- 0 -162 -229"/>
                  <a:gd name="T31" fmla="*/ -162 h 115"/>
                  <a:gd name="T32" fmla="+- 0 4459 4413"/>
                  <a:gd name="T33" fmla="*/ T32 w 88"/>
                  <a:gd name="T34" fmla="+- 0 -154 -229"/>
                  <a:gd name="T35" fmla="*/ -154 h 115"/>
                  <a:gd name="T36" fmla="+- 0 4468 4413"/>
                  <a:gd name="T37" fmla="*/ T36 w 88"/>
                  <a:gd name="T38" fmla="+- 0 -145 -229"/>
                  <a:gd name="T39" fmla="*/ -145 h 115"/>
                  <a:gd name="T40" fmla="+- 0 4468 4413"/>
                  <a:gd name="T41" fmla="*/ T40 w 88"/>
                  <a:gd name="T42" fmla="+- 0 -140 -229"/>
                  <a:gd name="T43" fmla="*/ -140 h 115"/>
                  <a:gd name="T44" fmla="+- 0 4461 4413"/>
                  <a:gd name="T45" fmla="*/ T44 w 88"/>
                  <a:gd name="T46" fmla="+- 0 -137 -229"/>
                  <a:gd name="T47" fmla="*/ -137 h 115"/>
                  <a:gd name="T48" fmla="+- 0 4497 4413"/>
                  <a:gd name="T49" fmla="*/ T48 w 88"/>
                  <a:gd name="T50" fmla="+- 0 -137 -229"/>
                  <a:gd name="T51" fmla="*/ -137 h 115"/>
                  <a:gd name="T52" fmla="+- 0 4500 4413"/>
                  <a:gd name="T53" fmla="*/ T52 w 88"/>
                  <a:gd name="T54" fmla="+- 0 -150 -229"/>
                  <a:gd name="T55" fmla="*/ -150 h 115"/>
                  <a:gd name="T56" fmla="+- 0 4491 4413"/>
                  <a:gd name="T57" fmla="*/ T56 w 88"/>
                  <a:gd name="T58" fmla="+- 0 -171 -229"/>
                  <a:gd name="T59" fmla="*/ -171 h 115"/>
                  <a:gd name="T60" fmla="+- 0 4472 4413"/>
                  <a:gd name="T61" fmla="*/ T60 w 88"/>
                  <a:gd name="T62" fmla="+- 0 -184 -229"/>
                  <a:gd name="T63" fmla="*/ -184 h 115"/>
                  <a:gd name="T64" fmla="+- 0 4453 4413"/>
                  <a:gd name="T65" fmla="*/ T64 w 88"/>
                  <a:gd name="T66" fmla="+- 0 -191 -229"/>
                  <a:gd name="T67" fmla="*/ -191 h 115"/>
                  <a:gd name="T68" fmla="+- 0 4445 4413"/>
                  <a:gd name="T69" fmla="*/ T68 w 88"/>
                  <a:gd name="T70" fmla="+- 0 -199 -229"/>
                  <a:gd name="T71" fmla="*/ -199 h 115"/>
                  <a:gd name="T72" fmla="+- 0 4445 4413"/>
                  <a:gd name="T73" fmla="*/ T72 w 88"/>
                  <a:gd name="T74" fmla="+- 0 -207 -229"/>
                  <a:gd name="T75" fmla="*/ -207 h 115"/>
                  <a:gd name="T76" fmla="+- 0 4453 4413"/>
                  <a:gd name="T77" fmla="*/ T76 w 88"/>
                  <a:gd name="T78" fmla="+- 0 -208 -229"/>
                  <a:gd name="T79" fmla="*/ -208 h 115"/>
                  <a:gd name="T80" fmla="+- 0 4494 4413"/>
                  <a:gd name="T81" fmla="*/ T80 w 88"/>
                  <a:gd name="T82" fmla="+- 0 -208 -229"/>
                  <a:gd name="T83" fmla="*/ -208 h 115"/>
                  <a:gd name="T84" fmla="+- 0 4494 4413"/>
                  <a:gd name="T85" fmla="*/ T84 w 88"/>
                  <a:gd name="T86" fmla="+- 0 -220 -229"/>
                  <a:gd name="T87" fmla="*/ -220 h 115"/>
                  <a:gd name="T88" fmla="+- 0 4483 4413"/>
                  <a:gd name="T89" fmla="*/ T88 w 88"/>
                  <a:gd name="T90" fmla="+- 0 -226 -229"/>
                  <a:gd name="T91" fmla="*/ -226 h 115"/>
                  <a:gd name="T92" fmla="+- 0 4472 4413"/>
                  <a:gd name="T93" fmla="*/ T92 w 88"/>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88" h="115">
                    <a:moveTo>
                      <a:pt x="59" y="0"/>
                    </a:moveTo>
                    <a:lnTo>
                      <a:pt x="45" y="0"/>
                    </a:lnTo>
                    <a:lnTo>
                      <a:pt x="27" y="3"/>
                    </a:lnTo>
                    <a:lnTo>
                      <a:pt x="12" y="10"/>
                    </a:lnTo>
                    <a:lnTo>
                      <a:pt x="3" y="21"/>
                    </a:lnTo>
                    <a:lnTo>
                      <a:pt x="0" y="35"/>
                    </a:lnTo>
                    <a:lnTo>
                      <a:pt x="8" y="55"/>
                    </a:lnTo>
                    <a:lnTo>
                      <a:pt x="27" y="67"/>
                    </a:lnTo>
                    <a:lnTo>
                      <a:pt x="46" y="75"/>
                    </a:lnTo>
                    <a:lnTo>
                      <a:pt x="55" y="84"/>
                    </a:lnTo>
                    <a:lnTo>
                      <a:pt x="55" y="89"/>
                    </a:lnTo>
                    <a:lnTo>
                      <a:pt x="48" y="92"/>
                    </a:lnTo>
                    <a:lnTo>
                      <a:pt x="84" y="92"/>
                    </a:lnTo>
                    <a:lnTo>
                      <a:pt x="87" y="79"/>
                    </a:lnTo>
                    <a:lnTo>
                      <a:pt x="78" y="58"/>
                    </a:lnTo>
                    <a:lnTo>
                      <a:pt x="59" y="45"/>
                    </a:lnTo>
                    <a:lnTo>
                      <a:pt x="40" y="38"/>
                    </a:lnTo>
                    <a:lnTo>
                      <a:pt x="32" y="30"/>
                    </a:lnTo>
                    <a:lnTo>
                      <a:pt x="32" y="22"/>
                    </a:lnTo>
                    <a:lnTo>
                      <a:pt x="40" y="21"/>
                    </a:lnTo>
                    <a:lnTo>
                      <a:pt x="81" y="21"/>
                    </a:lnTo>
                    <a:lnTo>
                      <a:pt x="81" y="9"/>
                    </a:lnTo>
                    <a:lnTo>
                      <a:pt x="70" y="3"/>
                    </a:lnTo>
                    <a:lnTo>
                      <a:pt x="59"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9" name="Freeform 48">
                <a:extLst>
                  <a:ext uri="{FF2B5EF4-FFF2-40B4-BE49-F238E27FC236}">
                    <a16:creationId xmlns:a16="http://schemas.microsoft.com/office/drawing/2014/main" id="{00000000-0008-0000-0000-000031000000}"/>
                  </a:ext>
                </a:extLst>
              </xdr:cNvPr>
              <xdr:cNvSpPr>
                <a:spLocks/>
              </xdr:cNvSpPr>
            </xdr:nvSpPr>
            <xdr:spPr bwMode="auto">
              <a:xfrm>
                <a:off x="4413" y="-229"/>
                <a:ext cx="88" cy="115"/>
              </a:xfrm>
              <a:custGeom>
                <a:avLst/>
                <a:gdLst>
                  <a:gd name="T0" fmla="+- 0 4494 4413"/>
                  <a:gd name="T1" fmla="*/ T0 w 88"/>
                  <a:gd name="T2" fmla="+- 0 -208 -229"/>
                  <a:gd name="T3" fmla="*/ -208 h 115"/>
                  <a:gd name="T4" fmla="+- 0 4464 4413"/>
                  <a:gd name="T5" fmla="*/ T4 w 88"/>
                  <a:gd name="T6" fmla="+- 0 -208 -229"/>
                  <a:gd name="T7" fmla="*/ -208 h 115"/>
                  <a:gd name="T8" fmla="+- 0 4479 4413"/>
                  <a:gd name="T9" fmla="*/ T8 w 88"/>
                  <a:gd name="T10" fmla="+- 0 -205 -229"/>
                  <a:gd name="T11" fmla="*/ -205 h 115"/>
                  <a:gd name="T12" fmla="+- 0 4494 4413"/>
                  <a:gd name="T13" fmla="*/ T12 w 88"/>
                  <a:gd name="T14" fmla="+- 0 -195 -229"/>
                  <a:gd name="T15" fmla="*/ -195 h 115"/>
                  <a:gd name="T16" fmla="+- 0 4494 4413"/>
                  <a:gd name="T17" fmla="*/ T16 w 88"/>
                  <a:gd name="T18" fmla="+- 0 -208 -229"/>
                  <a:gd name="T19" fmla="*/ -208 h 115"/>
                </a:gdLst>
                <a:ahLst/>
                <a:cxnLst>
                  <a:cxn ang="0">
                    <a:pos x="T1" y="T3"/>
                  </a:cxn>
                  <a:cxn ang="0">
                    <a:pos x="T5" y="T7"/>
                  </a:cxn>
                  <a:cxn ang="0">
                    <a:pos x="T9" y="T11"/>
                  </a:cxn>
                  <a:cxn ang="0">
                    <a:pos x="T13" y="T15"/>
                  </a:cxn>
                  <a:cxn ang="0">
                    <a:pos x="T17" y="T19"/>
                  </a:cxn>
                </a:cxnLst>
                <a:rect l="0" t="0" r="r" b="b"/>
                <a:pathLst>
                  <a:path w="88" h="115">
                    <a:moveTo>
                      <a:pt x="81" y="21"/>
                    </a:moveTo>
                    <a:lnTo>
                      <a:pt x="51" y="21"/>
                    </a:lnTo>
                    <a:lnTo>
                      <a:pt x="66" y="24"/>
                    </a:lnTo>
                    <a:lnTo>
                      <a:pt x="81" y="34"/>
                    </a:lnTo>
                    <a:lnTo>
                      <a:pt x="81"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3" name="Group 22">
              <a:extLst>
                <a:ext uri="{FF2B5EF4-FFF2-40B4-BE49-F238E27FC236}">
                  <a16:creationId xmlns:a16="http://schemas.microsoft.com/office/drawing/2014/main" id="{00000000-0008-0000-0000-000017000000}"/>
                </a:ext>
              </a:extLst>
            </xdr:cNvPr>
            <xdr:cNvGrpSpPr>
              <a:grpSpLocks/>
            </xdr:cNvGrpSpPr>
          </xdr:nvGrpSpPr>
          <xdr:grpSpPr bwMode="auto">
            <a:xfrm>
              <a:off x="4515" y="-229"/>
              <a:ext cx="88" cy="115"/>
              <a:chOff x="4515" y="-229"/>
              <a:chExt cx="88" cy="115"/>
            </a:xfrm>
          </xdr:grpSpPr>
          <xdr:sp macro="" textlink="">
            <xdr:nvSpPr>
              <xdr:cNvPr id="44" name="Freeform 43">
                <a:extLst>
                  <a:ext uri="{FF2B5EF4-FFF2-40B4-BE49-F238E27FC236}">
                    <a16:creationId xmlns:a16="http://schemas.microsoft.com/office/drawing/2014/main" id="{00000000-0008-0000-0000-00002C000000}"/>
                  </a:ext>
                </a:extLst>
              </xdr:cNvPr>
              <xdr:cNvSpPr>
                <a:spLocks/>
              </xdr:cNvSpPr>
            </xdr:nvSpPr>
            <xdr:spPr bwMode="auto">
              <a:xfrm>
                <a:off x="4515" y="-229"/>
                <a:ext cx="88" cy="115"/>
              </a:xfrm>
              <a:custGeom>
                <a:avLst/>
                <a:gdLst>
                  <a:gd name="T0" fmla="+- 0 4517 4515"/>
                  <a:gd name="T1" fmla="*/ T0 w 88"/>
                  <a:gd name="T2" fmla="+- 0 -146 -229"/>
                  <a:gd name="T3" fmla="*/ -146 h 115"/>
                  <a:gd name="T4" fmla="+- 0 4517 4515"/>
                  <a:gd name="T5" fmla="*/ T4 w 88"/>
                  <a:gd name="T6" fmla="+- 0 -122 -229"/>
                  <a:gd name="T7" fmla="*/ -122 h 115"/>
                  <a:gd name="T8" fmla="+- 0 4523 4515"/>
                  <a:gd name="T9" fmla="*/ T8 w 88"/>
                  <a:gd name="T10" fmla="+- 0 -119 -229"/>
                  <a:gd name="T11" fmla="*/ -119 h 115"/>
                  <a:gd name="T12" fmla="+- 0 4532 4515"/>
                  <a:gd name="T13" fmla="*/ T12 w 88"/>
                  <a:gd name="T14" fmla="+- 0 -117 -229"/>
                  <a:gd name="T15" fmla="*/ -117 h 115"/>
                  <a:gd name="T16" fmla="+- 0 4544 4515"/>
                  <a:gd name="T17" fmla="*/ T16 w 88"/>
                  <a:gd name="T18" fmla="+- 0 -115 -229"/>
                  <a:gd name="T19" fmla="*/ -115 h 115"/>
                  <a:gd name="T20" fmla="+- 0 4557 4515"/>
                  <a:gd name="T21" fmla="*/ T20 w 88"/>
                  <a:gd name="T22" fmla="+- 0 -114 -229"/>
                  <a:gd name="T23" fmla="*/ -114 h 115"/>
                  <a:gd name="T24" fmla="+- 0 4576 4515"/>
                  <a:gd name="T25" fmla="*/ T24 w 88"/>
                  <a:gd name="T26" fmla="+- 0 -116 -229"/>
                  <a:gd name="T27" fmla="*/ -116 h 115"/>
                  <a:gd name="T28" fmla="+- 0 4590 4515"/>
                  <a:gd name="T29" fmla="*/ T28 w 88"/>
                  <a:gd name="T30" fmla="+- 0 -123 -229"/>
                  <a:gd name="T31" fmla="*/ -123 h 115"/>
                  <a:gd name="T32" fmla="+- 0 4599 4515"/>
                  <a:gd name="T33" fmla="*/ T32 w 88"/>
                  <a:gd name="T34" fmla="+- 0 -134 -229"/>
                  <a:gd name="T35" fmla="*/ -134 h 115"/>
                  <a:gd name="T36" fmla="+- 0 4600 4515"/>
                  <a:gd name="T37" fmla="*/ T36 w 88"/>
                  <a:gd name="T38" fmla="+- 0 -137 -229"/>
                  <a:gd name="T39" fmla="*/ -137 h 115"/>
                  <a:gd name="T40" fmla="+- 0 4540 4515"/>
                  <a:gd name="T41" fmla="*/ T40 w 88"/>
                  <a:gd name="T42" fmla="+- 0 -137 -229"/>
                  <a:gd name="T43" fmla="*/ -137 h 115"/>
                  <a:gd name="T44" fmla="+- 0 4529 4515"/>
                  <a:gd name="T45" fmla="*/ T44 w 88"/>
                  <a:gd name="T46" fmla="+- 0 -141 -229"/>
                  <a:gd name="T47" fmla="*/ -141 h 115"/>
                  <a:gd name="T48" fmla="+- 0 4517 4515"/>
                  <a:gd name="T49" fmla="*/ T48 w 88"/>
                  <a:gd name="T50" fmla="+- 0 -146 -229"/>
                  <a:gd name="T51" fmla="*/ -146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Lst>
                <a:rect l="0" t="0" r="r" b="b"/>
                <a:pathLst>
                  <a:path w="88" h="115">
                    <a:moveTo>
                      <a:pt x="2" y="83"/>
                    </a:moveTo>
                    <a:lnTo>
                      <a:pt x="2" y="107"/>
                    </a:lnTo>
                    <a:lnTo>
                      <a:pt x="8" y="110"/>
                    </a:lnTo>
                    <a:lnTo>
                      <a:pt x="17" y="112"/>
                    </a:lnTo>
                    <a:lnTo>
                      <a:pt x="29" y="114"/>
                    </a:lnTo>
                    <a:lnTo>
                      <a:pt x="42" y="115"/>
                    </a:lnTo>
                    <a:lnTo>
                      <a:pt x="61" y="113"/>
                    </a:lnTo>
                    <a:lnTo>
                      <a:pt x="75" y="106"/>
                    </a:lnTo>
                    <a:lnTo>
                      <a:pt x="84" y="95"/>
                    </a:lnTo>
                    <a:lnTo>
                      <a:pt x="85" y="92"/>
                    </a:lnTo>
                    <a:lnTo>
                      <a:pt x="25" y="92"/>
                    </a:lnTo>
                    <a:lnTo>
                      <a:pt x="14" y="88"/>
                    </a:lnTo>
                    <a:lnTo>
                      <a:pt x="2" y="8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5" name="Freeform 44">
                <a:extLst>
                  <a:ext uri="{FF2B5EF4-FFF2-40B4-BE49-F238E27FC236}">
                    <a16:creationId xmlns:a16="http://schemas.microsoft.com/office/drawing/2014/main" id="{00000000-0008-0000-0000-00002D000000}"/>
                  </a:ext>
                </a:extLst>
              </xdr:cNvPr>
              <xdr:cNvSpPr>
                <a:spLocks/>
              </xdr:cNvSpPr>
            </xdr:nvSpPr>
            <xdr:spPr bwMode="auto">
              <a:xfrm>
                <a:off x="4515" y="-229"/>
                <a:ext cx="88" cy="115"/>
              </a:xfrm>
              <a:custGeom>
                <a:avLst/>
                <a:gdLst>
                  <a:gd name="T0" fmla="+- 0 4575 4515"/>
                  <a:gd name="T1" fmla="*/ T0 w 88"/>
                  <a:gd name="T2" fmla="+- 0 -229 -229"/>
                  <a:gd name="T3" fmla="*/ -229 h 115"/>
                  <a:gd name="T4" fmla="+- 0 4561 4515"/>
                  <a:gd name="T5" fmla="*/ T4 w 88"/>
                  <a:gd name="T6" fmla="+- 0 -229 -229"/>
                  <a:gd name="T7" fmla="*/ -229 h 115"/>
                  <a:gd name="T8" fmla="+- 0 4542 4515"/>
                  <a:gd name="T9" fmla="*/ T8 w 88"/>
                  <a:gd name="T10" fmla="+- 0 -226 -229"/>
                  <a:gd name="T11" fmla="*/ -226 h 115"/>
                  <a:gd name="T12" fmla="+- 0 4528 4515"/>
                  <a:gd name="T13" fmla="*/ T12 w 88"/>
                  <a:gd name="T14" fmla="+- 0 -219 -229"/>
                  <a:gd name="T15" fmla="*/ -219 h 115"/>
                  <a:gd name="T16" fmla="+- 0 4518 4515"/>
                  <a:gd name="T17" fmla="*/ T16 w 88"/>
                  <a:gd name="T18" fmla="+- 0 -208 -229"/>
                  <a:gd name="T19" fmla="*/ -208 h 115"/>
                  <a:gd name="T20" fmla="+- 0 4515 4515"/>
                  <a:gd name="T21" fmla="*/ T20 w 88"/>
                  <a:gd name="T22" fmla="+- 0 -194 -229"/>
                  <a:gd name="T23" fmla="*/ -194 h 115"/>
                  <a:gd name="T24" fmla="+- 0 4524 4515"/>
                  <a:gd name="T25" fmla="*/ T24 w 88"/>
                  <a:gd name="T26" fmla="+- 0 -174 -229"/>
                  <a:gd name="T27" fmla="*/ -174 h 115"/>
                  <a:gd name="T28" fmla="+- 0 4542 4515"/>
                  <a:gd name="T29" fmla="*/ T28 w 88"/>
                  <a:gd name="T30" fmla="+- 0 -162 -229"/>
                  <a:gd name="T31" fmla="*/ -162 h 115"/>
                  <a:gd name="T32" fmla="+- 0 4561 4515"/>
                  <a:gd name="T33" fmla="*/ T32 w 88"/>
                  <a:gd name="T34" fmla="+- 0 -154 -229"/>
                  <a:gd name="T35" fmla="*/ -154 h 115"/>
                  <a:gd name="T36" fmla="+- 0 4570 4515"/>
                  <a:gd name="T37" fmla="*/ T36 w 88"/>
                  <a:gd name="T38" fmla="+- 0 -145 -229"/>
                  <a:gd name="T39" fmla="*/ -145 h 115"/>
                  <a:gd name="T40" fmla="+- 0 4570 4515"/>
                  <a:gd name="T41" fmla="*/ T40 w 88"/>
                  <a:gd name="T42" fmla="+- 0 -140 -229"/>
                  <a:gd name="T43" fmla="*/ -140 h 115"/>
                  <a:gd name="T44" fmla="+- 0 4563 4515"/>
                  <a:gd name="T45" fmla="*/ T44 w 88"/>
                  <a:gd name="T46" fmla="+- 0 -137 -229"/>
                  <a:gd name="T47" fmla="*/ -137 h 115"/>
                  <a:gd name="T48" fmla="+- 0 4600 4515"/>
                  <a:gd name="T49" fmla="*/ T48 w 88"/>
                  <a:gd name="T50" fmla="+- 0 -137 -229"/>
                  <a:gd name="T51" fmla="*/ -137 h 115"/>
                  <a:gd name="T52" fmla="+- 0 4602 4515"/>
                  <a:gd name="T53" fmla="*/ T52 w 88"/>
                  <a:gd name="T54" fmla="+- 0 -150 -229"/>
                  <a:gd name="T55" fmla="*/ -150 h 115"/>
                  <a:gd name="T56" fmla="+- 0 4594 4515"/>
                  <a:gd name="T57" fmla="*/ T56 w 88"/>
                  <a:gd name="T58" fmla="+- 0 -171 -229"/>
                  <a:gd name="T59" fmla="*/ -171 h 115"/>
                  <a:gd name="T60" fmla="+- 0 4575 4515"/>
                  <a:gd name="T61" fmla="*/ T60 w 88"/>
                  <a:gd name="T62" fmla="+- 0 -184 -229"/>
                  <a:gd name="T63" fmla="*/ -184 h 115"/>
                  <a:gd name="T64" fmla="+- 0 4556 4515"/>
                  <a:gd name="T65" fmla="*/ T64 w 88"/>
                  <a:gd name="T66" fmla="+- 0 -191 -229"/>
                  <a:gd name="T67" fmla="*/ -191 h 115"/>
                  <a:gd name="T68" fmla="+- 0 4547 4515"/>
                  <a:gd name="T69" fmla="*/ T68 w 88"/>
                  <a:gd name="T70" fmla="+- 0 -199 -229"/>
                  <a:gd name="T71" fmla="*/ -199 h 115"/>
                  <a:gd name="T72" fmla="+- 0 4547 4515"/>
                  <a:gd name="T73" fmla="*/ T72 w 88"/>
                  <a:gd name="T74" fmla="+- 0 -207 -229"/>
                  <a:gd name="T75" fmla="*/ -207 h 115"/>
                  <a:gd name="T76" fmla="+- 0 4555 4515"/>
                  <a:gd name="T77" fmla="*/ T76 w 88"/>
                  <a:gd name="T78" fmla="+- 0 -208 -229"/>
                  <a:gd name="T79" fmla="*/ -208 h 115"/>
                  <a:gd name="T80" fmla="+- 0 4597 4515"/>
                  <a:gd name="T81" fmla="*/ T80 w 88"/>
                  <a:gd name="T82" fmla="+- 0 -208 -229"/>
                  <a:gd name="T83" fmla="*/ -208 h 115"/>
                  <a:gd name="T84" fmla="+- 0 4597 4515"/>
                  <a:gd name="T85" fmla="*/ T84 w 88"/>
                  <a:gd name="T86" fmla="+- 0 -220 -229"/>
                  <a:gd name="T87" fmla="*/ -220 h 115"/>
                  <a:gd name="T88" fmla="+- 0 4585 4515"/>
                  <a:gd name="T89" fmla="*/ T88 w 88"/>
                  <a:gd name="T90" fmla="+- 0 -226 -229"/>
                  <a:gd name="T91" fmla="*/ -226 h 115"/>
                  <a:gd name="T92" fmla="+- 0 4575 4515"/>
                  <a:gd name="T93" fmla="*/ T92 w 88"/>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88" h="115">
                    <a:moveTo>
                      <a:pt x="60" y="0"/>
                    </a:moveTo>
                    <a:lnTo>
                      <a:pt x="46" y="0"/>
                    </a:lnTo>
                    <a:lnTo>
                      <a:pt x="27" y="3"/>
                    </a:lnTo>
                    <a:lnTo>
                      <a:pt x="13" y="10"/>
                    </a:lnTo>
                    <a:lnTo>
                      <a:pt x="3" y="21"/>
                    </a:lnTo>
                    <a:lnTo>
                      <a:pt x="0" y="35"/>
                    </a:lnTo>
                    <a:lnTo>
                      <a:pt x="9" y="55"/>
                    </a:lnTo>
                    <a:lnTo>
                      <a:pt x="27" y="67"/>
                    </a:lnTo>
                    <a:lnTo>
                      <a:pt x="46" y="75"/>
                    </a:lnTo>
                    <a:lnTo>
                      <a:pt x="55" y="84"/>
                    </a:lnTo>
                    <a:lnTo>
                      <a:pt x="55" y="89"/>
                    </a:lnTo>
                    <a:lnTo>
                      <a:pt x="48" y="92"/>
                    </a:lnTo>
                    <a:lnTo>
                      <a:pt x="85" y="92"/>
                    </a:lnTo>
                    <a:lnTo>
                      <a:pt x="87" y="79"/>
                    </a:lnTo>
                    <a:lnTo>
                      <a:pt x="79" y="58"/>
                    </a:lnTo>
                    <a:lnTo>
                      <a:pt x="60" y="45"/>
                    </a:lnTo>
                    <a:lnTo>
                      <a:pt x="41" y="38"/>
                    </a:lnTo>
                    <a:lnTo>
                      <a:pt x="32" y="30"/>
                    </a:lnTo>
                    <a:lnTo>
                      <a:pt x="32" y="22"/>
                    </a:lnTo>
                    <a:lnTo>
                      <a:pt x="40" y="21"/>
                    </a:lnTo>
                    <a:lnTo>
                      <a:pt x="82" y="21"/>
                    </a:lnTo>
                    <a:lnTo>
                      <a:pt x="82" y="9"/>
                    </a:lnTo>
                    <a:lnTo>
                      <a:pt x="70" y="3"/>
                    </a:lnTo>
                    <a:lnTo>
                      <a:pt x="60"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6" name="Freeform 45">
                <a:extLst>
                  <a:ext uri="{FF2B5EF4-FFF2-40B4-BE49-F238E27FC236}">
                    <a16:creationId xmlns:a16="http://schemas.microsoft.com/office/drawing/2014/main" id="{00000000-0008-0000-0000-00002E000000}"/>
                  </a:ext>
                </a:extLst>
              </xdr:cNvPr>
              <xdr:cNvSpPr>
                <a:spLocks/>
              </xdr:cNvSpPr>
            </xdr:nvSpPr>
            <xdr:spPr bwMode="auto">
              <a:xfrm>
                <a:off x="4515" y="-229"/>
                <a:ext cx="88" cy="115"/>
              </a:xfrm>
              <a:custGeom>
                <a:avLst/>
                <a:gdLst>
                  <a:gd name="T0" fmla="+- 0 4597 4515"/>
                  <a:gd name="T1" fmla="*/ T0 w 88"/>
                  <a:gd name="T2" fmla="+- 0 -208 -229"/>
                  <a:gd name="T3" fmla="*/ -208 h 115"/>
                  <a:gd name="T4" fmla="+- 0 4567 4515"/>
                  <a:gd name="T5" fmla="*/ T4 w 88"/>
                  <a:gd name="T6" fmla="+- 0 -208 -229"/>
                  <a:gd name="T7" fmla="*/ -208 h 115"/>
                  <a:gd name="T8" fmla="+- 0 4581 4515"/>
                  <a:gd name="T9" fmla="*/ T8 w 88"/>
                  <a:gd name="T10" fmla="+- 0 -205 -229"/>
                  <a:gd name="T11" fmla="*/ -205 h 115"/>
                  <a:gd name="T12" fmla="+- 0 4597 4515"/>
                  <a:gd name="T13" fmla="*/ T12 w 88"/>
                  <a:gd name="T14" fmla="+- 0 -195 -229"/>
                  <a:gd name="T15" fmla="*/ -195 h 115"/>
                  <a:gd name="T16" fmla="+- 0 4597 4515"/>
                  <a:gd name="T17" fmla="*/ T16 w 88"/>
                  <a:gd name="T18" fmla="+- 0 -208 -229"/>
                  <a:gd name="T19" fmla="*/ -208 h 115"/>
                </a:gdLst>
                <a:ahLst/>
                <a:cxnLst>
                  <a:cxn ang="0">
                    <a:pos x="T1" y="T3"/>
                  </a:cxn>
                  <a:cxn ang="0">
                    <a:pos x="T5" y="T7"/>
                  </a:cxn>
                  <a:cxn ang="0">
                    <a:pos x="T9" y="T11"/>
                  </a:cxn>
                  <a:cxn ang="0">
                    <a:pos x="T13" y="T15"/>
                  </a:cxn>
                  <a:cxn ang="0">
                    <a:pos x="T17" y="T19"/>
                  </a:cxn>
                </a:cxnLst>
                <a:rect l="0" t="0" r="r" b="b"/>
                <a:pathLst>
                  <a:path w="88" h="115">
                    <a:moveTo>
                      <a:pt x="82" y="21"/>
                    </a:moveTo>
                    <a:lnTo>
                      <a:pt x="52" y="21"/>
                    </a:lnTo>
                    <a:lnTo>
                      <a:pt x="66" y="24"/>
                    </a:lnTo>
                    <a:lnTo>
                      <a:pt x="82" y="34"/>
                    </a:lnTo>
                    <a:lnTo>
                      <a:pt x="82"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4" name="Group 23">
              <a:extLst>
                <a:ext uri="{FF2B5EF4-FFF2-40B4-BE49-F238E27FC236}">
                  <a16:creationId xmlns:a16="http://schemas.microsoft.com/office/drawing/2014/main" id="{00000000-0008-0000-0000-000018000000}"/>
                </a:ext>
              </a:extLst>
            </xdr:cNvPr>
            <xdr:cNvGrpSpPr>
              <a:grpSpLocks/>
            </xdr:cNvGrpSpPr>
          </xdr:nvGrpSpPr>
          <xdr:grpSpPr bwMode="auto">
            <a:xfrm>
              <a:off x="4622" y="-282"/>
              <a:ext cx="39" cy="166"/>
              <a:chOff x="4622" y="-282"/>
              <a:chExt cx="39" cy="166"/>
            </a:xfrm>
          </xdr:grpSpPr>
          <xdr:sp macro="" textlink="">
            <xdr:nvSpPr>
              <xdr:cNvPr id="42" name="Freeform 41">
                <a:extLst>
                  <a:ext uri="{FF2B5EF4-FFF2-40B4-BE49-F238E27FC236}">
                    <a16:creationId xmlns:a16="http://schemas.microsoft.com/office/drawing/2014/main" id="{00000000-0008-0000-0000-00002A000000}"/>
                  </a:ext>
                </a:extLst>
              </xdr:cNvPr>
              <xdr:cNvSpPr>
                <a:spLocks/>
              </xdr:cNvSpPr>
            </xdr:nvSpPr>
            <xdr:spPr bwMode="auto">
              <a:xfrm>
                <a:off x="4622" y="-282"/>
                <a:ext cx="39" cy="166"/>
              </a:xfrm>
              <a:custGeom>
                <a:avLst/>
                <a:gdLst>
                  <a:gd name="T0" fmla="+- 0 4652 4622"/>
                  <a:gd name="T1" fmla="*/ T0 w 39"/>
                  <a:gd name="T2" fmla="+- 0 -282 -282"/>
                  <a:gd name="T3" fmla="*/ -282 h 166"/>
                  <a:gd name="T4" fmla="+- 0 4630 4622"/>
                  <a:gd name="T5" fmla="*/ T4 w 39"/>
                  <a:gd name="T6" fmla="+- 0 -282 -282"/>
                  <a:gd name="T7" fmla="*/ -282 h 166"/>
                  <a:gd name="T8" fmla="+- 0 4622 4622"/>
                  <a:gd name="T9" fmla="*/ T8 w 39"/>
                  <a:gd name="T10" fmla="+- 0 -273 -282"/>
                  <a:gd name="T11" fmla="*/ -273 h 166"/>
                  <a:gd name="T12" fmla="+- 0 4622 4622"/>
                  <a:gd name="T13" fmla="*/ T12 w 39"/>
                  <a:gd name="T14" fmla="+- 0 -252 -282"/>
                  <a:gd name="T15" fmla="*/ -252 h 166"/>
                  <a:gd name="T16" fmla="+- 0 4630 4622"/>
                  <a:gd name="T17" fmla="*/ T16 w 39"/>
                  <a:gd name="T18" fmla="+- 0 -243 -282"/>
                  <a:gd name="T19" fmla="*/ -243 h 166"/>
                  <a:gd name="T20" fmla="+- 0 4652 4622"/>
                  <a:gd name="T21" fmla="*/ T20 w 39"/>
                  <a:gd name="T22" fmla="+- 0 -243 -282"/>
                  <a:gd name="T23" fmla="*/ -243 h 166"/>
                  <a:gd name="T24" fmla="+- 0 4660 4622"/>
                  <a:gd name="T25" fmla="*/ T24 w 39"/>
                  <a:gd name="T26" fmla="+- 0 -252 -282"/>
                  <a:gd name="T27" fmla="*/ -252 h 166"/>
                  <a:gd name="T28" fmla="+- 0 4660 4622"/>
                  <a:gd name="T29" fmla="*/ T28 w 39"/>
                  <a:gd name="T30" fmla="+- 0 -273 -282"/>
                  <a:gd name="T31" fmla="*/ -273 h 166"/>
                  <a:gd name="T32" fmla="+- 0 4652 4622"/>
                  <a:gd name="T33" fmla="*/ T32 w 39"/>
                  <a:gd name="T34" fmla="+- 0 -282 -282"/>
                  <a:gd name="T35" fmla="*/ -282 h 166"/>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39" h="166">
                    <a:moveTo>
                      <a:pt x="30" y="0"/>
                    </a:moveTo>
                    <a:lnTo>
                      <a:pt x="8" y="0"/>
                    </a:lnTo>
                    <a:lnTo>
                      <a:pt x="0" y="9"/>
                    </a:lnTo>
                    <a:lnTo>
                      <a:pt x="0" y="30"/>
                    </a:lnTo>
                    <a:lnTo>
                      <a:pt x="8" y="39"/>
                    </a:lnTo>
                    <a:lnTo>
                      <a:pt x="30" y="39"/>
                    </a:lnTo>
                    <a:lnTo>
                      <a:pt x="38" y="30"/>
                    </a:lnTo>
                    <a:lnTo>
                      <a:pt x="38" y="9"/>
                    </a:lnTo>
                    <a:lnTo>
                      <a:pt x="30"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3" name="Freeform 42">
                <a:extLst>
                  <a:ext uri="{FF2B5EF4-FFF2-40B4-BE49-F238E27FC236}">
                    <a16:creationId xmlns:a16="http://schemas.microsoft.com/office/drawing/2014/main" id="{00000000-0008-0000-0000-00002B000000}"/>
                  </a:ext>
                </a:extLst>
              </xdr:cNvPr>
              <xdr:cNvSpPr>
                <a:spLocks/>
              </xdr:cNvSpPr>
            </xdr:nvSpPr>
            <xdr:spPr bwMode="auto">
              <a:xfrm>
                <a:off x="4622" y="-282"/>
                <a:ext cx="39" cy="166"/>
              </a:xfrm>
              <a:custGeom>
                <a:avLst/>
                <a:gdLst>
                  <a:gd name="T0" fmla="+- 0 4658 4622"/>
                  <a:gd name="T1" fmla="*/ T0 w 39"/>
                  <a:gd name="T2" fmla="+- 0 -226 -282"/>
                  <a:gd name="T3" fmla="*/ -226 h 166"/>
                  <a:gd name="T4" fmla="+- 0 4624 4622"/>
                  <a:gd name="T5" fmla="*/ T4 w 39"/>
                  <a:gd name="T6" fmla="+- 0 -226 -282"/>
                  <a:gd name="T7" fmla="*/ -226 h 166"/>
                  <a:gd name="T8" fmla="+- 0 4624 4622"/>
                  <a:gd name="T9" fmla="*/ T8 w 39"/>
                  <a:gd name="T10" fmla="+- 0 -116 -282"/>
                  <a:gd name="T11" fmla="*/ -116 h 166"/>
                  <a:gd name="T12" fmla="+- 0 4658 4622"/>
                  <a:gd name="T13" fmla="*/ T12 w 39"/>
                  <a:gd name="T14" fmla="+- 0 -116 -282"/>
                  <a:gd name="T15" fmla="*/ -116 h 166"/>
                  <a:gd name="T16" fmla="+- 0 4658 4622"/>
                  <a:gd name="T17" fmla="*/ T16 w 39"/>
                  <a:gd name="T18" fmla="+- 0 -226 -282"/>
                  <a:gd name="T19" fmla="*/ -226 h 166"/>
                </a:gdLst>
                <a:ahLst/>
                <a:cxnLst>
                  <a:cxn ang="0">
                    <a:pos x="T1" y="T3"/>
                  </a:cxn>
                  <a:cxn ang="0">
                    <a:pos x="T5" y="T7"/>
                  </a:cxn>
                  <a:cxn ang="0">
                    <a:pos x="T9" y="T11"/>
                  </a:cxn>
                  <a:cxn ang="0">
                    <a:pos x="T13" y="T15"/>
                  </a:cxn>
                  <a:cxn ang="0">
                    <a:pos x="T17" y="T19"/>
                  </a:cxn>
                </a:cxnLst>
                <a:rect l="0" t="0" r="r" b="b"/>
                <a:pathLst>
                  <a:path w="39" h="166">
                    <a:moveTo>
                      <a:pt x="36" y="56"/>
                    </a:moveTo>
                    <a:lnTo>
                      <a:pt x="2" y="56"/>
                    </a:lnTo>
                    <a:lnTo>
                      <a:pt x="2" y="166"/>
                    </a:lnTo>
                    <a:lnTo>
                      <a:pt x="36" y="166"/>
                    </a:lnTo>
                    <a:lnTo>
                      <a:pt x="36" y="56"/>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5" name="Group 24">
              <a:extLst>
                <a:ext uri="{FF2B5EF4-FFF2-40B4-BE49-F238E27FC236}">
                  <a16:creationId xmlns:a16="http://schemas.microsoft.com/office/drawing/2014/main" id="{00000000-0008-0000-0000-000019000000}"/>
                </a:ext>
              </a:extLst>
            </xdr:cNvPr>
            <xdr:cNvGrpSpPr>
              <a:grpSpLocks/>
            </xdr:cNvGrpSpPr>
          </xdr:nvGrpSpPr>
          <xdr:grpSpPr bwMode="auto">
            <a:xfrm>
              <a:off x="4682" y="-229"/>
              <a:ext cx="125" cy="115"/>
              <a:chOff x="4682" y="-229"/>
              <a:chExt cx="125" cy="115"/>
            </a:xfrm>
          </xdr:grpSpPr>
          <xdr:sp macro="" textlink="">
            <xdr:nvSpPr>
              <xdr:cNvPr id="40" name="Freeform 39">
                <a:extLst>
                  <a:ext uri="{FF2B5EF4-FFF2-40B4-BE49-F238E27FC236}">
                    <a16:creationId xmlns:a16="http://schemas.microsoft.com/office/drawing/2014/main" id="{00000000-0008-0000-0000-000028000000}"/>
                  </a:ext>
                </a:extLst>
              </xdr:cNvPr>
              <xdr:cNvSpPr>
                <a:spLocks/>
              </xdr:cNvSpPr>
            </xdr:nvSpPr>
            <xdr:spPr bwMode="auto">
              <a:xfrm>
                <a:off x="4682" y="-229"/>
                <a:ext cx="125" cy="115"/>
              </a:xfrm>
              <a:custGeom>
                <a:avLst/>
                <a:gdLst>
                  <a:gd name="T0" fmla="+- 0 4745 4682"/>
                  <a:gd name="T1" fmla="*/ T0 w 125"/>
                  <a:gd name="T2" fmla="+- 0 -229 -229"/>
                  <a:gd name="T3" fmla="*/ -229 h 115"/>
                  <a:gd name="T4" fmla="+- 0 4688 4682"/>
                  <a:gd name="T5" fmla="*/ T4 w 125"/>
                  <a:gd name="T6" fmla="+- 0 -196 -229"/>
                  <a:gd name="T7" fmla="*/ -196 h 115"/>
                  <a:gd name="T8" fmla="+- 0 4682 4682"/>
                  <a:gd name="T9" fmla="*/ T8 w 125"/>
                  <a:gd name="T10" fmla="+- 0 -171 -229"/>
                  <a:gd name="T11" fmla="*/ -171 h 115"/>
                  <a:gd name="T12" fmla="+- 0 4687 4682"/>
                  <a:gd name="T13" fmla="*/ T12 w 125"/>
                  <a:gd name="T14" fmla="+- 0 -148 -229"/>
                  <a:gd name="T15" fmla="*/ -148 h 115"/>
                  <a:gd name="T16" fmla="+- 0 4700 4682"/>
                  <a:gd name="T17" fmla="*/ T16 w 125"/>
                  <a:gd name="T18" fmla="+- 0 -129 -229"/>
                  <a:gd name="T19" fmla="*/ -129 h 115"/>
                  <a:gd name="T20" fmla="+- 0 4720 4682"/>
                  <a:gd name="T21" fmla="*/ T20 w 125"/>
                  <a:gd name="T22" fmla="+- 0 -118 -229"/>
                  <a:gd name="T23" fmla="*/ -118 h 115"/>
                  <a:gd name="T24" fmla="+- 0 4745 4682"/>
                  <a:gd name="T25" fmla="*/ T24 w 125"/>
                  <a:gd name="T26" fmla="+- 0 -114 -229"/>
                  <a:gd name="T27" fmla="*/ -114 h 115"/>
                  <a:gd name="T28" fmla="+- 0 4765 4682"/>
                  <a:gd name="T29" fmla="*/ T28 w 125"/>
                  <a:gd name="T30" fmla="+- 0 -116 -229"/>
                  <a:gd name="T31" fmla="*/ -116 h 115"/>
                  <a:gd name="T32" fmla="+- 0 4785 4682"/>
                  <a:gd name="T33" fmla="*/ T32 w 125"/>
                  <a:gd name="T34" fmla="+- 0 -126 -229"/>
                  <a:gd name="T35" fmla="*/ -126 h 115"/>
                  <a:gd name="T36" fmla="+- 0 4793 4682"/>
                  <a:gd name="T37" fmla="*/ T36 w 125"/>
                  <a:gd name="T38" fmla="+- 0 -134 -229"/>
                  <a:gd name="T39" fmla="*/ -134 h 115"/>
                  <a:gd name="T40" fmla="+- 0 4745 4682"/>
                  <a:gd name="T41" fmla="*/ T40 w 125"/>
                  <a:gd name="T42" fmla="+- 0 -134 -229"/>
                  <a:gd name="T43" fmla="*/ -134 h 115"/>
                  <a:gd name="T44" fmla="+- 0 4736 4682"/>
                  <a:gd name="T45" fmla="*/ T44 w 125"/>
                  <a:gd name="T46" fmla="+- 0 -136 -229"/>
                  <a:gd name="T47" fmla="*/ -136 h 115"/>
                  <a:gd name="T48" fmla="+- 0 4727 4682"/>
                  <a:gd name="T49" fmla="*/ T48 w 125"/>
                  <a:gd name="T50" fmla="+- 0 -142 -229"/>
                  <a:gd name="T51" fmla="*/ -142 h 115"/>
                  <a:gd name="T52" fmla="+- 0 4722 4682"/>
                  <a:gd name="T53" fmla="*/ T52 w 125"/>
                  <a:gd name="T54" fmla="+- 0 -153 -229"/>
                  <a:gd name="T55" fmla="*/ -153 h 115"/>
                  <a:gd name="T56" fmla="+- 0 4720 4682"/>
                  <a:gd name="T57" fmla="*/ T56 w 125"/>
                  <a:gd name="T58" fmla="+- 0 -171 -229"/>
                  <a:gd name="T59" fmla="*/ -171 h 115"/>
                  <a:gd name="T60" fmla="+- 0 4720 4682"/>
                  <a:gd name="T61" fmla="*/ T60 w 125"/>
                  <a:gd name="T62" fmla="+- 0 -172 -229"/>
                  <a:gd name="T63" fmla="*/ -172 h 115"/>
                  <a:gd name="T64" fmla="+- 0 4721 4682"/>
                  <a:gd name="T65" fmla="*/ T64 w 125"/>
                  <a:gd name="T66" fmla="+- 0 -187 -229"/>
                  <a:gd name="T67" fmla="*/ -187 h 115"/>
                  <a:gd name="T68" fmla="+- 0 4727 4682"/>
                  <a:gd name="T69" fmla="*/ T68 w 125"/>
                  <a:gd name="T70" fmla="+- 0 -199 -229"/>
                  <a:gd name="T71" fmla="*/ -199 h 115"/>
                  <a:gd name="T72" fmla="+- 0 4735 4682"/>
                  <a:gd name="T73" fmla="*/ T72 w 125"/>
                  <a:gd name="T74" fmla="+- 0 -206 -229"/>
                  <a:gd name="T75" fmla="*/ -206 h 115"/>
                  <a:gd name="T76" fmla="+- 0 4745 4682"/>
                  <a:gd name="T77" fmla="*/ T76 w 125"/>
                  <a:gd name="T78" fmla="+- 0 -208 -229"/>
                  <a:gd name="T79" fmla="*/ -208 h 115"/>
                  <a:gd name="T80" fmla="+- 0 4793 4682"/>
                  <a:gd name="T81" fmla="*/ T80 w 125"/>
                  <a:gd name="T82" fmla="+- 0 -208 -229"/>
                  <a:gd name="T83" fmla="*/ -208 h 115"/>
                  <a:gd name="T84" fmla="+- 0 4786 4682"/>
                  <a:gd name="T85" fmla="*/ T84 w 125"/>
                  <a:gd name="T86" fmla="+- 0 -216 -229"/>
                  <a:gd name="T87" fmla="*/ -216 h 115"/>
                  <a:gd name="T88" fmla="+- 0 4766 4682"/>
                  <a:gd name="T89" fmla="*/ T88 w 125"/>
                  <a:gd name="T90" fmla="+- 0 -226 -229"/>
                  <a:gd name="T91" fmla="*/ -226 h 115"/>
                  <a:gd name="T92" fmla="+- 0 4745 4682"/>
                  <a:gd name="T93" fmla="*/ T92 w 125"/>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125" h="115">
                    <a:moveTo>
                      <a:pt x="63" y="0"/>
                    </a:moveTo>
                    <a:lnTo>
                      <a:pt x="6" y="33"/>
                    </a:lnTo>
                    <a:lnTo>
                      <a:pt x="0" y="58"/>
                    </a:lnTo>
                    <a:lnTo>
                      <a:pt x="5" y="81"/>
                    </a:lnTo>
                    <a:lnTo>
                      <a:pt x="18" y="100"/>
                    </a:lnTo>
                    <a:lnTo>
                      <a:pt x="38" y="111"/>
                    </a:lnTo>
                    <a:lnTo>
                      <a:pt x="63" y="115"/>
                    </a:lnTo>
                    <a:lnTo>
                      <a:pt x="83" y="113"/>
                    </a:lnTo>
                    <a:lnTo>
                      <a:pt x="103" y="103"/>
                    </a:lnTo>
                    <a:lnTo>
                      <a:pt x="111" y="95"/>
                    </a:lnTo>
                    <a:lnTo>
                      <a:pt x="63" y="95"/>
                    </a:lnTo>
                    <a:lnTo>
                      <a:pt x="54" y="93"/>
                    </a:lnTo>
                    <a:lnTo>
                      <a:pt x="45" y="87"/>
                    </a:lnTo>
                    <a:lnTo>
                      <a:pt x="40" y="76"/>
                    </a:lnTo>
                    <a:lnTo>
                      <a:pt x="38" y="58"/>
                    </a:lnTo>
                    <a:lnTo>
                      <a:pt x="38" y="57"/>
                    </a:lnTo>
                    <a:lnTo>
                      <a:pt x="39" y="42"/>
                    </a:lnTo>
                    <a:lnTo>
                      <a:pt x="45" y="30"/>
                    </a:lnTo>
                    <a:lnTo>
                      <a:pt x="53" y="23"/>
                    </a:lnTo>
                    <a:lnTo>
                      <a:pt x="63" y="21"/>
                    </a:lnTo>
                    <a:lnTo>
                      <a:pt x="111" y="21"/>
                    </a:lnTo>
                    <a:lnTo>
                      <a:pt x="104" y="13"/>
                    </a:lnTo>
                    <a:lnTo>
                      <a:pt x="84" y="3"/>
                    </a:lnTo>
                    <a:lnTo>
                      <a:pt x="63"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1" name="Freeform 40">
                <a:extLst>
                  <a:ext uri="{FF2B5EF4-FFF2-40B4-BE49-F238E27FC236}">
                    <a16:creationId xmlns:a16="http://schemas.microsoft.com/office/drawing/2014/main" id="{00000000-0008-0000-0000-000029000000}"/>
                  </a:ext>
                </a:extLst>
              </xdr:cNvPr>
              <xdr:cNvSpPr>
                <a:spLocks/>
              </xdr:cNvSpPr>
            </xdr:nvSpPr>
            <xdr:spPr bwMode="auto">
              <a:xfrm>
                <a:off x="4682" y="-229"/>
                <a:ext cx="125" cy="115"/>
              </a:xfrm>
              <a:custGeom>
                <a:avLst/>
                <a:gdLst>
                  <a:gd name="T0" fmla="+- 0 4793 4682"/>
                  <a:gd name="T1" fmla="*/ T0 w 125"/>
                  <a:gd name="T2" fmla="+- 0 -208 -229"/>
                  <a:gd name="T3" fmla="*/ -208 h 115"/>
                  <a:gd name="T4" fmla="+- 0 4745 4682"/>
                  <a:gd name="T5" fmla="*/ T4 w 125"/>
                  <a:gd name="T6" fmla="+- 0 -208 -229"/>
                  <a:gd name="T7" fmla="*/ -208 h 115"/>
                  <a:gd name="T8" fmla="+- 0 4756 4682"/>
                  <a:gd name="T9" fmla="*/ T8 w 125"/>
                  <a:gd name="T10" fmla="+- 0 -205 -229"/>
                  <a:gd name="T11" fmla="*/ -205 h 115"/>
                  <a:gd name="T12" fmla="+- 0 4764 4682"/>
                  <a:gd name="T13" fmla="*/ T12 w 125"/>
                  <a:gd name="T14" fmla="+- 0 -198 -229"/>
                  <a:gd name="T15" fmla="*/ -198 h 115"/>
                  <a:gd name="T16" fmla="+- 0 4769 4682"/>
                  <a:gd name="T17" fmla="*/ T16 w 125"/>
                  <a:gd name="T18" fmla="+- 0 -187 -229"/>
                  <a:gd name="T19" fmla="*/ -187 h 115"/>
                  <a:gd name="T20" fmla="+- 0 4770 4682"/>
                  <a:gd name="T21" fmla="*/ T20 w 125"/>
                  <a:gd name="T22" fmla="+- 0 -172 -229"/>
                  <a:gd name="T23" fmla="*/ -172 h 115"/>
                  <a:gd name="T24" fmla="+- 0 4768 4682"/>
                  <a:gd name="T25" fmla="*/ T24 w 125"/>
                  <a:gd name="T26" fmla="+- 0 -156 -229"/>
                  <a:gd name="T27" fmla="*/ -156 h 115"/>
                  <a:gd name="T28" fmla="+- 0 4764 4682"/>
                  <a:gd name="T29" fmla="*/ T28 w 125"/>
                  <a:gd name="T30" fmla="+- 0 -144 -229"/>
                  <a:gd name="T31" fmla="*/ -144 h 115"/>
                  <a:gd name="T32" fmla="+- 0 4756 4682"/>
                  <a:gd name="T33" fmla="*/ T32 w 125"/>
                  <a:gd name="T34" fmla="+- 0 -137 -229"/>
                  <a:gd name="T35" fmla="*/ -137 h 115"/>
                  <a:gd name="T36" fmla="+- 0 4745 4682"/>
                  <a:gd name="T37" fmla="*/ T36 w 125"/>
                  <a:gd name="T38" fmla="+- 0 -134 -229"/>
                  <a:gd name="T39" fmla="*/ -134 h 115"/>
                  <a:gd name="T40" fmla="+- 0 4793 4682"/>
                  <a:gd name="T41" fmla="*/ T40 w 125"/>
                  <a:gd name="T42" fmla="+- 0 -134 -229"/>
                  <a:gd name="T43" fmla="*/ -134 h 115"/>
                  <a:gd name="T44" fmla="+- 0 4801 4682"/>
                  <a:gd name="T45" fmla="*/ T44 w 125"/>
                  <a:gd name="T46" fmla="+- 0 -143 -229"/>
                  <a:gd name="T47" fmla="*/ -143 h 115"/>
                  <a:gd name="T48" fmla="+- 0 4807 4682"/>
                  <a:gd name="T49" fmla="*/ T48 w 125"/>
                  <a:gd name="T50" fmla="+- 0 -171 -229"/>
                  <a:gd name="T51" fmla="*/ -171 h 115"/>
                  <a:gd name="T52" fmla="+- 0 4801 4682"/>
                  <a:gd name="T53" fmla="*/ T52 w 125"/>
                  <a:gd name="T54" fmla="+- 0 -198 -229"/>
                  <a:gd name="T55" fmla="*/ -198 h 115"/>
                  <a:gd name="T56" fmla="+- 0 4793 4682"/>
                  <a:gd name="T57" fmla="*/ T56 w 125"/>
                  <a:gd name="T58" fmla="+- 0 -208 -229"/>
                  <a:gd name="T59" fmla="*/ -208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Lst>
                <a:rect l="0" t="0" r="r" b="b"/>
                <a:pathLst>
                  <a:path w="125" h="115">
                    <a:moveTo>
                      <a:pt x="111" y="21"/>
                    </a:moveTo>
                    <a:lnTo>
                      <a:pt x="63" y="21"/>
                    </a:lnTo>
                    <a:lnTo>
                      <a:pt x="74" y="24"/>
                    </a:lnTo>
                    <a:lnTo>
                      <a:pt x="82" y="31"/>
                    </a:lnTo>
                    <a:lnTo>
                      <a:pt x="87" y="42"/>
                    </a:lnTo>
                    <a:lnTo>
                      <a:pt x="88" y="57"/>
                    </a:lnTo>
                    <a:lnTo>
                      <a:pt x="86" y="73"/>
                    </a:lnTo>
                    <a:lnTo>
                      <a:pt x="82" y="85"/>
                    </a:lnTo>
                    <a:lnTo>
                      <a:pt x="74" y="92"/>
                    </a:lnTo>
                    <a:lnTo>
                      <a:pt x="63" y="95"/>
                    </a:lnTo>
                    <a:lnTo>
                      <a:pt x="111" y="95"/>
                    </a:lnTo>
                    <a:lnTo>
                      <a:pt x="119" y="86"/>
                    </a:lnTo>
                    <a:lnTo>
                      <a:pt x="125" y="58"/>
                    </a:lnTo>
                    <a:lnTo>
                      <a:pt x="119" y="31"/>
                    </a:lnTo>
                    <a:lnTo>
                      <a:pt x="111"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6" name="Group 25">
              <a:extLst>
                <a:ext uri="{FF2B5EF4-FFF2-40B4-BE49-F238E27FC236}">
                  <a16:creationId xmlns:a16="http://schemas.microsoft.com/office/drawing/2014/main" id="{00000000-0008-0000-0000-00001A000000}"/>
                </a:ext>
              </a:extLst>
            </xdr:cNvPr>
            <xdr:cNvGrpSpPr>
              <a:grpSpLocks/>
            </xdr:cNvGrpSpPr>
          </xdr:nvGrpSpPr>
          <xdr:grpSpPr bwMode="auto">
            <a:xfrm>
              <a:off x="4830" y="-229"/>
              <a:ext cx="112" cy="113"/>
              <a:chOff x="4830" y="-229"/>
              <a:chExt cx="112" cy="113"/>
            </a:xfrm>
          </xdr:grpSpPr>
          <xdr:sp macro="" textlink="">
            <xdr:nvSpPr>
              <xdr:cNvPr id="37" name="Freeform 36">
                <a:extLst>
                  <a:ext uri="{FF2B5EF4-FFF2-40B4-BE49-F238E27FC236}">
                    <a16:creationId xmlns:a16="http://schemas.microsoft.com/office/drawing/2014/main" id="{00000000-0008-0000-0000-000025000000}"/>
                  </a:ext>
                </a:extLst>
              </xdr:cNvPr>
              <xdr:cNvSpPr>
                <a:spLocks/>
              </xdr:cNvSpPr>
            </xdr:nvSpPr>
            <xdr:spPr bwMode="auto">
              <a:xfrm>
                <a:off x="4830" y="-229"/>
                <a:ext cx="112" cy="113"/>
              </a:xfrm>
              <a:custGeom>
                <a:avLst/>
                <a:gdLst>
                  <a:gd name="T0" fmla="+- 0 4865 4830"/>
                  <a:gd name="T1" fmla="*/ T0 w 112"/>
                  <a:gd name="T2" fmla="+- 0 -226 -229"/>
                  <a:gd name="T3" fmla="*/ -226 h 113"/>
                  <a:gd name="T4" fmla="+- 0 4830 4830"/>
                  <a:gd name="T5" fmla="*/ T4 w 112"/>
                  <a:gd name="T6" fmla="+- 0 -226 -229"/>
                  <a:gd name="T7" fmla="*/ -226 h 113"/>
                  <a:gd name="T8" fmla="+- 0 4830 4830"/>
                  <a:gd name="T9" fmla="*/ T8 w 112"/>
                  <a:gd name="T10" fmla="+- 0 -116 -229"/>
                  <a:gd name="T11" fmla="*/ -116 h 113"/>
                  <a:gd name="T12" fmla="+- 0 4865 4830"/>
                  <a:gd name="T13" fmla="*/ T12 w 112"/>
                  <a:gd name="T14" fmla="+- 0 -116 -229"/>
                  <a:gd name="T15" fmla="*/ -116 h 113"/>
                  <a:gd name="T16" fmla="+- 0 4865 4830"/>
                  <a:gd name="T17" fmla="*/ T16 w 112"/>
                  <a:gd name="T18" fmla="+- 0 -187 -229"/>
                  <a:gd name="T19" fmla="*/ -187 h 113"/>
                  <a:gd name="T20" fmla="+- 0 4874 4830"/>
                  <a:gd name="T21" fmla="*/ T20 w 112"/>
                  <a:gd name="T22" fmla="+- 0 -201 -229"/>
                  <a:gd name="T23" fmla="*/ -201 h 113"/>
                  <a:gd name="T24" fmla="+- 0 4881 4830"/>
                  <a:gd name="T25" fmla="*/ T24 w 112"/>
                  <a:gd name="T26" fmla="+- 0 -205 -229"/>
                  <a:gd name="T27" fmla="*/ -205 h 113"/>
                  <a:gd name="T28" fmla="+- 0 4938 4830"/>
                  <a:gd name="T29" fmla="*/ T28 w 112"/>
                  <a:gd name="T30" fmla="+- 0 -205 -229"/>
                  <a:gd name="T31" fmla="*/ -205 h 113"/>
                  <a:gd name="T32" fmla="+- 0 4938 4830"/>
                  <a:gd name="T33" fmla="*/ T32 w 112"/>
                  <a:gd name="T34" fmla="+- 0 -206 -229"/>
                  <a:gd name="T35" fmla="*/ -206 h 113"/>
                  <a:gd name="T36" fmla="+- 0 4935 4830"/>
                  <a:gd name="T37" fmla="*/ T36 w 112"/>
                  <a:gd name="T38" fmla="+- 0 -211 -229"/>
                  <a:gd name="T39" fmla="*/ -211 h 113"/>
                  <a:gd name="T40" fmla="+- 0 4865 4830"/>
                  <a:gd name="T41" fmla="*/ T40 w 112"/>
                  <a:gd name="T42" fmla="+- 0 -211 -229"/>
                  <a:gd name="T43" fmla="*/ -211 h 113"/>
                  <a:gd name="T44" fmla="+- 0 4865 4830"/>
                  <a:gd name="T45" fmla="*/ T44 w 112"/>
                  <a:gd name="T46" fmla="+- 0 -226 -229"/>
                  <a:gd name="T47"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112" h="113">
                    <a:moveTo>
                      <a:pt x="35" y="3"/>
                    </a:moveTo>
                    <a:lnTo>
                      <a:pt x="0" y="3"/>
                    </a:lnTo>
                    <a:lnTo>
                      <a:pt x="0" y="113"/>
                    </a:lnTo>
                    <a:lnTo>
                      <a:pt x="35" y="113"/>
                    </a:lnTo>
                    <a:lnTo>
                      <a:pt x="35" y="42"/>
                    </a:lnTo>
                    <a:lnTo>
                      <a:pt x="44" y="28"/>
                    </a:lnTo>
                    <a:lnTo>
                      <a:pt x="51" y="24"/>
                    </a:lnTo>
                    <a:lnTo>
                      <a:pt x="108" y="24"/>
                    </a:lnTo>
                    <a:lnTo>
                      <a:pt x="108" y="23"/>
                    </a:lnTo>
                    <a:lnTo>
                      <a:pt x="105" y="18"/>
                    </a:lnTo>
                    <a:lnTo>
                      <a:pt x="35" y="18"/>
                    </a:lnTo>
                    <a:lnTo>
                      <a:pt x="35"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8" name="Freeform 37">
                <a:extLst>
                  <a:ext uri="{FF2B5EF4-FFF2-40B4-BE49-F238E27FC236}">
                    <a16:creationId xmlns:a16="http://schemas.microsoft.com/office/drawing/2014/main" id="{00000000-0008-0000-0000-000026000000}"/>
                  </a:ext>
                </a:extLst>
              </xdr:cNvPr>
              <xdr:cNvSpPr>
                <a:spLocks/>
              </xdr:cNvSpPr>
            </xdr:nvSpPr>
            <xdr:spPr bwMode="auto">
              <a:xfrm>
                <a:off x="4830" y="-229"/>
                <a:ext cx="112" cy="113"/>
              </a:xfrm>
              <a:custGeom>
                <a:avLst/>
                <a:gdLst>
                  <a:gd name="T0" fmla="+- 0 4938 4830"/>
                  <a:gd name="T1" fmla="*/ T0 w 112"/>
                  <a:gd name="T2" fmla="+- 0 -205 -229"/>
                  <a:gd name="T3" fmla="*/ -205 h 113"/>
                  <a:gd name="T4" fmla="+- 0 4899 4830"/>
                  <a:gd name="T5" fmla="*/ T4 w 112"/>
                  <a:gd name="T6" fmla="+- 0 -205 -229"/>
                  <a:gd name="T7" fmla="*/ -205 h 113"/>
                  <a:gd name="T8" fmla="+- 0 4907 4830"/>
                  <a:gd name="T9" fmla="*/ T8 w 112"/>
                  <a:gd name="T10" fmla="+- 0 -199 -229"/>
                  <a:gd name="T11" fmla="*/ -199 h 113"/>
                  <a:gd name="T12" fmla="+- 0 4907 4830"/>
                  <a:gd name="T13" fmla="*/ T12 w 112"/>
                  <a:gd name="T14" fmla="+- 0 -116 -229"/>
                  <a:gd name="T15" fmla="*/ -116 h 113"/>
                  <a:gd name="T16" fmla="+- 0 4942 4830"/>
                  <a:gd name="T17" fmla="*/ T16 w 112"/>
                  <a:gd name="T18" fmla="+- 0 -116 -229"/>
                  <a:gd name="T19" fmla="*/ -116 h 113"/>
                  <a:gd name="T20" fmla="+- 0 4941 4830"/>
                  <a:gd name="T21" fmla="*/ T20 w 112"/>
                  <a:gd name="T22" fmla="+- 0 -187 -229"/>
                  <a:gd name="T23" fmla="*/ -187 h 113"/>
                  <a:gd name="T24" fmla="+- 0 4938 4830"/>
                  <a:gd name="T25" fmla="*/ T24 w 112"/>
                  <a:gd name="T26" fmla="+- 0 -205 -229"/>
                  <a:gd name="T27" fmla="*/ -205 h 113"/>
                </a:gdLst>
                <a:ahLst/>
                <a:cxnLst>
                  <a:cxn ang="0">
                    <a:pos x="T1" y="T3"/>
                  </a:cxn>
                  <a:cxn ang="0">
                    <a:pos x="T5" y="T7"/>
                  </a:cxn>
                  <a:cxn ang="0">
                    <a:pos x="T9" y="T11"/>
                  </a:cxn>
                  <a:cxn ang="0">
                    <a:pos x="T13" y="T15"/>
                  </a:cxn>
                  <a:cxn ang="0">
                    <a:pos x="T17" y="T19"/>
                  </a:cxn>
                  <a:cxn ang="0">
                    <a:pos x="T21" y="T23"/>
                  </a:cxn>
                  <a:cxn ang="0">
                    <a:pos x="T25" y="T27"/>
                  </a:cxn>
                </a:cxnLst>
                <a:rect l="0" t="0" r="r" b="b"/>
                <a:pathLst>
                  <a:path w="112" h="113">
                    <a:moveTo>
                      <a:pt x="108" y="24"/>
                    </a:moveTo>
                    <a:lnTo>
                      <a:pt x="69" y="24"/>
                    </a:lnTo>
                    <a:lnTo>
                      <a:pt x="77" y="30"/>
                    </a:lnTo>
                    <a:lnTo>
                      <a:pt x="77" y="113"/>
                    </a:lnTo>
                    <a:lnTo>
                      <a:pt x="112" y="113"/>
                    </a:lnTo>
                    <a:lnTo>
                      <a:pt x="111" y="42"/>
                    </a:lnTo>
                    <a:lnTo>
                      <a:pt x="108"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9" name="Freeform 38">
                <a:extLst>
                  <a:ext uri="{FF2B5EF4-FFF2-40B4-BE49-F238E27FC236}">
                    <a16:creationId xmlns:a16="http://schemas.microsoft.com/office/drawing/2014/main" id="{00000000-0008-0000-0000-000027000000}"/>
                  </a:ext>
                </a:extLst>
              </xdr:cNvPr>
              <xdr:cNvSpPr>
                <a:spLocks/>
              </xdr:cNvSpPr>
            </xdr:nvSpPr>
            <xdr:spPr bwMode="auto">
              <a:xfrm>
                <a:off x="4830" y="-229"/>
                <a:ext cx="112" cy="113"/>
              </a:xfrm>
              <a:custGeom>
                <a:avLst/>
                <a:gdLst>
                  <a:gd name="T0" fmla="+- 0 4901 4830"/>
                  <a:gd name="T1" fmla="*/ T0 w 112"/>
                  <a:gd name="T2" fmla="+- 0 -229 -229"/>
                  <a:gd name="T3" fmla="*/ -229 h 113"/>
                  <a:gd name="T4" fmla="+- 0 4891 4830"/>
                  <a:gd name="T5" fmla="*/ T4 w 112"/>
                  <a:gd name="T6" fmla="+- 0 -228 -229"/>
                  <a:gd name="T7" fmla="*/ -228 h 113"/>
                  <a:gd name="T8" fmla="+- 0 4882 4830"/>
                  <a:gd name="T9" fmla="*/ T8 w 112"/>
                  <a:gd name="T10" fmla="+- 0 -224 -229"/>
                  <a:gd name="T11" fmla="*/ -224 h 113"/>
                  <a:gd name="T12" fmla="+- 0 4874 4830"/>
                  <a:gd name="T13" fmla="*/ T12 w 112"/>
                  <a:gd name="T14" fmla="+- 0 -219 -229"/>
                  <a:gd name="T15" fmla="*/ -219 h 113"/>
                  <a:gd name="T16" fmla="+- 0 4865 4830"/>
                  <a:gd name="T17" fmla="*/ T16 w 112"/>
                  <a:gd name="T18" fmla="+- 0 -211 -229"/>
                  <a:gd name="T19" fmla="*/ -211 h 113"/>
                  <a:gd name="T20" fmla="+- 0 4935 4830"/>
                  <a:gd name="T21" fmla="*/ T20 w 112"/>
                  <a:gd name="T22" fmla="+- 0 -211 -229"/>
                  <a:gd name="T23" fmla="*/ -211 h 113"/>
                  <a:gd name="T24" fmla="+- 0 4928 4830"/>
                  <a:gd name="T25" fmla="*/ T24 w 112"/>
                  <a:gd name="T26" fmla="+- 0 -220 -229"/>
                  <a:gd name="T27" fmla="*/ -220 h 113"/>
                  <a:gd name="T28" fmla="+- 0 4915 4830"/>
                  <a:gd name="T29" fmla="*/ T28 w 112"/>
                  <a:gd name="T30" fmla="+- 0 -227 -229"/>
                  <a:gd name="T31" fmla="*/ -227 h 113"/>
                  <a:gd name="T32" fmla="+- 0 4901 4830"/>
                  <a:gd name="T33" fmla="*/ T32 w 112"/>
                  <a:gd name="T34" fmla="+- 0 -229 -229"/>
                  <a:gd name="T35"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112" h="113">
                    <a:moveTo>
                      <a:pt x="71" y="0"/>
                    </a:moveTo>
                    <a:lnTo>
                      <a:pt x="61" y="1"/>
                    </a:lnTo>
                    <a:lnTo>
                      <a:pt x="52" y="5"/>
                    </a:lnTo>
                    <a:lnTo>
                      <a:pt x="44" y="10"/>
                    </a:lnTo>
                    <a:lnTo>
                      <a:pt x="35" y="18"/>
                    </a:lnTo>
                    <a:lnTo>
                      <a:pt x="105" y="18"/>
                    </a:lnTo>
                    <a:lnTo>
                      <a:pt x="98" y="9"/>
                    </a:lnTo>
                    <a:lnTo>
                      <a:pt x="85" y="2"/>
                    </a:lnTo>
                    <a:lnTo>
                      <a:pt x="71"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7" name="Group 26">
              <a:extLst>
                <a:ext uri="{FF2B5EF4-FFF2-40B4-BE49-F238E27FC236}">
                  <a16:creationId xmlns:a16="http://schemas.microsoft.com/office/drawing/2014/main" id="{00000000-0008-0000-0000-00001B000000}"/>
                </a:ext>
              </a:extLst>
            </xdr:cNvPr>
            <xdr:cNvGrpSpPr>
              <a:grpSpLocks/>
            </xdr:cNvGrpSpPr>
          </xdr:nvGrpSpPr>
          <xdr:grpSpPr bwMode="auto">
            <a:xfrm>
              <a:off x="4965" y="-229"/>
              <a:ext cx="116" cy="115"/>
              <a:chOff x="4965" y="-229"/>
              <a:chExt cx="116" cy="115"/>
            </a:xfrm>
          </xdr:grpSpPr>
          <xdr:sp macro="" textlink="">
            <xdr:nvSpPr>
              <xdr:cNvPr id="34" name="Freeform 33">
                <a:extLst>
                  <a:ext uri="{FF2B5EF4-FFF2-40B4-BE49-F238E27FC236}">
                    <a16:creationId xmlns:a16="http://schemas.microsoft.com/office/drawing/2014/main" id="{00000000-0008-0000-0000-000022000000}"/>
                  </a:ext>
                </a:extLst>
              </xdr:cNvPr>
              <xdr:cNvSpPr>
                <a:spLocks/>
              </xdr:cNvSpPr>
            </xdr:nvSpPr>
            <xdr:spPr bwMode="auto">
              <a:xfrm>
                <a:off x="4965" y="-229"/>
                <a:ext cx="116" cy="115"/>
              </a:xfrm>
              <a:custGeom>
                <a:avLst/>
                <a:gdLst>
                  <a:gd name="T0" fmla="+- 0 5023 4965"/>
                  <a:gd name="T1" fmla="*/ T0 w 116"/>
                  <a:gd name="T2" fmla="+- 0 -229 -229"/>
                  <a:gd name="T3" fmla="*/ -229 h 115"/>
                  <a:gd name="T4" fmla="+- 0 5000 4965"/>
                  <a:gd name="T5" fmla="*/ T4 w 116"/>
                  <a:gd name="T6" fmla="+- 0 -224 -229"/>
                  <a:gd name="T7" fmla="*/ -224 h 115"/>
                  <a:gd name="T8" fmla="+- 0 4981 4965"/>
                  <a:gd name="T9" fmla="*/ T8 w 116"/>
                  <a:gd name="T10" fmla="+- 0 -212 -229"/>
                  <a:gd name="T11" fmla="*/ -212 h 115"/>
                  <a:gd name="T12" fmla="+- 0 4969 4965"/>
                  <a:gd name="T13" fmla="*/ T12 w 116"/>
                  <a:gd name="T14" fmla="+- 0 -194 -229"/>
                  <a:gd name="T15" fmla="*/ -194 h 115"/>
                  <a:gd name="T16" fmla="+- 0 4965 4965"/>
                  <a:gd name="T17" fmla="*/ T16 w 116"/>
                  <a:gd name="T18" fmla="+- 0 -171 -229"/>
                  <a:gd name="T19" fmla="*/ -171 h 115"/>
                  <a:gd name="T20" fmla="+- 0 4969 4965"/>
                  <a:gd name="T21" fmla="*/ T20 w 116"/>
                  <a:gd name="T22" fmla="+- 0 -147 -229"/>
                  <a:gd name="T23" fmla="*/ -147 h 115"/>
                  <a:gd name="T24" fmla="+- 0 4982 4965"/>
                  <a:gd name="T25" fmla="*/ T24 w 116"/>
                  <a:gd name="T26" fmla="+- 0 -129 -229"/>
                  <a:gd name="T27" fmla="*/ -129 h 115"/>
                  <a:gd name="T28" fmla="+- 0 5002 4965"/>
                  <a:gd name="T29" fmla="*/ T28 w 116"/>
                  <a:gd name="T30" fmla="+- 0 -118 -229"/>
                  <a:gd name="T31" fmla="*/ -118 h 115"/>
                  <a:gd name="T32" fmla="+- 0 5029 4965"/>
                  <a:gd name="T33" fmla="*/ T32 w 116"/>
                  <a:gd name="T34" fmla="+- 0 -114 -229"/>
                  <a:gd name="T35" fmla="*/ -114 h 115"/>
                  <a:gd name="T36" fmla="+- 0 5037 4965"/>
                  <a:gd name="T37" fmla="*/ T36 w 116"/>
                  <a:gd name="T38" fmla="+- 0 -114 -229"/>
                  <a:gd name="T39" fmla="*/ -114 h 115"/>
                  <a:gd name="T40" fmla="+- 0 5049 4965"/>
                  <a:gd name="T41" fmla="*/ T40 w 116"/>
                  <a:gd name="T42" fmla="+- 0 -115 -229"/>
                  <a:gd name="T43" fmla="*/ -115 h 115"/>
                  <a:gd name="T44" fmla="+- 0 5063 4965"/>
                  <a:gd name="T45" fmla="*/ T44 w 116"/>
                  <a:gd name="T46" fmla="+- 0 -120 -229"/>
                  <a:gd name="T47" fmla="*/ -120 h 115"/>
                  <a:gd name="T48" fmla="+- 0 5078 4965"/>
                  <a:gd name="T49" fmla="*/ T48 w 116"/>
                  <a:gd name="T50" fmla="+- 0 -128 -229"/>
                  <a:gd name="T51" fmla="*/ -128 h 115"/>
                  <a:gd name="T52" fmla="+- 0 5078 4965"/>
                  <a:gd name="T53" fmla="*/ T52 w 116"/>
                  <a:gd name="T54" fmla="+- 0 -134 -229"/>
                  <a:gd name="T55" fmla="*/ -134 h 115"/>
                  <a:gd name="T56" fmla="+- 0 5037 4965"/>
                  <a:gd name="T57" fmla="*/ T56 w 116"/>
                  <a:gd name="T58" fmla="+- 0 -134 -229"/>
                  <a:gd name="T59" fmla="*/ -134 h 115"/>
                  <a:gd name="T60" fmla="+- 0 5022 4965"/>
                  <a:gd name="T61" fmla="*/ T60 w 116"/>
                  <a:gd name="T62" fmla="+- 0 -136 -229"/>
                  <a:gd name="T63" fmla="*/ -136 h 115"/>
                  <a:gd name="T64" fmla="+- 0 5011 4965"/>
                  <a:gd name="T65" fmla="*/ T64 w 116"/>
                  <a:gd name="T66" fmla="+- 0 -142 -229"/>
                  <a:gd name="T67" fmla="*/ -142 h 115"/>
                  <a:gd name="T68" fmla="+- 0 5004 4965"/>
                  <a:gd name="T69" fmla="*/ T68 w 116"/>
                  <a:gd name="T70" fmla="+- 0 -152 -229"/>
                  <a:gd name="T71" fmla="*/ -152 h 115"/>
                  <a:gd name="T72" fmla="+- 0 5001 4965"/>
                  <a:gd name="T73" fmla="*/ T72 w 116"/>
                  <a:gd name="T74" fmla="+- 0 -165 -229"/>
                  <a:gd name="T75" fmla="*/ -165 h 115"/>
                  <a:gd name="T76" fmla="+- 0 5080 4965"/>
                  <a:gd name="T77" fmla="*/ T76 w 116"/>
                  <a:gd name="T78" fmla="+- 0 -165 -229"/>
                  <a:gd name="T79" fmla="*/ -165 h 115"/>
                  <a:gd name="T80" fmla="+- 0 5078 4965"/>
                  <a:gd name="T81" fmla="*/ T80 w 116"/>
                  <a:gd name="T82" fmla="+- 0 -184 -229"/>
                  <a:gd name="T83" fmla="*/ -184 h 115"/>
                  <a:gd name="T84" fmla="+- 0 5001 4965"/>
                  <a:gd name="T85" fmla="*/ T84 w 116"/>
                  <a:gd name="T86" fmla="+- 0 -184 -229"/>
                  <a:gd name="T87" fmla="*/ -184 h 115"/>
                  <a:gd name="T88" fmla="+- 0 5003 4965"/>
                  <a:gd name="T89" fmla="*/ T88 w 116"/>
                  <a:gd name="T90" fmla="+- 0 -199 -229"/>
                  <a:gd name="T91" fmla="*/ -199 h 115"/>
                  <a:gd name="T92" fmla="+- 0 5012 4965"/>
                  <a:gd name="T93" fmla="*/ T92 w 116"/>
                  <a:gd name="T94" fmla="+- 0 -208 -229"/>
                  <a:gd name="T95" fmla="*/ -208 h 115"/>
                  <a:gd name="T96" fmla="+- 0 5067 4965"/>
                  <a:gd name="T97" fmla="*/ T96 w 116"/>
                  <a:gd name="T98" fmla="+- 0 -208 -229"/>
                  <a:gd name="T99" fmla="*/ -208 h 115"/>
                  <a:gd name="T100" fmla="+- 0 5064 4965"/>
                  <a:gd name="T101" fmla="*/ T100 w 116"/>
                  <a:gd name="T102" fmla="+- 0 -212 -229"/>
                  <a:gd name="T103" fmla="*/ -212 h 115"/>
                  <a:gd name="T104" fmla="+- 0 5046 4965"/>
                  <a:gd name="T105" fmla="*/ T104 w 116"/>
                  <a:gd name="T106" fmla="+- 0 -224 -229"/>
                  <a:gd name="T107" fmla="*/ -224 h 115"/>
                  <a:gd name="T108" fmla="+- 0 5023 4965"/>
                  <a:gd name="T109" fmla="*/ T108 w 116"/>
                  <a:gd name="T110" fmla="+- 0 -229 -229"/>
                  <a:gd name="T111"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Lst>
                <a:rect l="0" t="0" r="r" b="b"/>
                <a:pathLst>
                  <a:path w="116" h="115">
                    <a:moveTo>
                      <a:pt x="58" y="0"/>
                    </a:moveTo>
                    <a:lnTo>
                      <a:pt x="35" y="5"/>
                    </a:lnTo>
                    <a:lnTo>
                      <a:pt x="16" y="17"/>
                    </a:lnTo>
                    <a:lnTo>
                      <a:pt x="4" y="35"/>
                    </a:lnTo>
                    <a:lnTo>
                      <a:pt x="0" y="58"/>
                    </a:lnTo>
                    <a:lnTo>
                      <a:pt x="4" y="82"/>
                    </a:lnTo>
                    <a:lnTo>
                      <a:pt x="17" y="100"/>
                    </a:lnTo>
                    <a:lnTo>
                      <a:pt x="37" y="111"/>
                    </a:lnTo>
                    <a:lnTo>
                      <a:pt x="64" y="115"/>
                    </a:lnTo>
                    <a:lnTo>
                      <a:pt x="72" y="115"/>
                    </a:lnTo>
                    <a:lnTo>
                      <a:pt x="84" y="114"/>
                    </a:lnTo>
                    <a:lnTo>
                      <a:pt x="98" y="109"/>
                    </a:lnTo>
                    <a:lnTo>
                      <a:pt x="113" y="101"/>
                    </a:lnTo>
                    <a:lnTo>
                      <a:pt x="113" y="95"/>
                    </a:lnTo>
                    <a:lnTo>
                      <a:pt x="72" y="95"/>
                    </a:lnTo>
                    <a:lnTo>
                      <a:pt x="57" y="93"/>
                    </a:lnTo>
                    <a:lnTo>
                      <a:pt x="46" y="87"/>
                    </a:lnTo>
                    <a:lnTo>
                      <a:pt x="39" y="77"/>
                    </a:lnTo>
                    <a:lnTo>
                      <a:pt x="36" y="64"/>
                    </a:lnTo>
                    <a:lnTo>
                      <a:pt x="115" y="64"/>
                    </a:lnTo>
                    <a:lnTo>
                      <a:pt x="113" y="45"/>
                    </a:lnTo>
                    <a:lnTo>
                      <a:pt x="36" y="45"/>
                    </a:lnTo>
                    <a:lnTo>
                      <a:pt x="38" y="30"/>
                    </a:lnTo>
                    <a:lnTo>
                      <a:pt x="47" y="21"/>
                    </a:lnTo>
                    <a:lnTo>
                      <a:pt x="102" y="21"/>
                    </a:lnTo>
                    <a:lnTo>
                      <a:pt x="99" y="17"/>
                    </a:lnTo>
                    <a:lnTo>
                      <a:pt x="81" y="5"/>
                    </a:lnTo>
                    <a:lnTo>
                      <a:pt x="58"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5" name="Freeform 34">
                <a:extLst>
                  <a:ext uri="{FF2B5EF4-FFF2-40B4-BE49-F238E27FC236}">
                    <a16:creationId xmlns:a16="http://schemas.microsoft.com/office/drawing/2014/main" id="{00000000-0008-0000-0000-000023000000}"/>
                  </a:ext>
                </a:extLst>
              </xdr:cNvPr>
              <xdr:cNvSpPr>
                <a:spLocks/>
              </xdr:cNvSpPr>
            </xdr:nvSpPr>
            <xdr:spPr bwMode="auto">
              <a:xfrm>
                <a:off x="4965" y="-229"/>
                <a:ext cx="116" cy="115"/>
              </a:xfrm>
              <a:custGeom>
                <a:avLst/>
                <a:gdLst>
                  <a:gd name="T0" fmla="+- 0 5078 4965"/>
                  <a:gd name="T1" fmla="*/ T0 w 116"/>
                  <a:gd name="T2" fmla="+- 0 -150 -229"/>
                  <a:gd name="T3" fmla="*/ -150 h 115"/>
                  <a:gd name="T4" fmla="+- 0 5067 4965"/>
                  <a:gd name="T5" fmla="*/ T4 w 116"/>
                  <a:gd name="T6" fmla="+- 0 -143 -229"/>
                  <a:gd name="T7" fmla="*/ -143 h 115"/>
                  <a:gd name="T8" fmla="+- 0 5057 4965"/>
                  <a:gd name="T9" fmla="*/ T8 w 116"/>
                  <a:gd name="T10" fmla="+- 0 -138 -229"/>
                  <a:gd name="T11" fmla="*/ -138 h 115"/>
                  <a:gd name="T12" fmla="+- 0 5047 4965"/>
                  <a:gd name="T13" fmla="*/ T12 w 116"/>
                  <a:gd name="T14" fmla="+- 0 -135 -229"/>
                  <a:gd name="T15" fmla="*/ -135 h 115"/>
                  <a:gd name="T16" fmla="+- 0 5037 4965"/>
                  <a:gd name="T17" fmla="*/ T16 w 116"/>
                  <a:gd name="T18" fmla="+- 0 -134 -229"/>
                  <a:gd name="T19" fmla="*/ -134 h 115"/>
                  <a:gd name="T20" fmla="+- 0 5078 4965"/>
                  <a:gd name="T21" fmla="*/ T20 w 116"/>
                  <a:gd name="T22" fmla="+- 0 -134 -229"/>
                  <a:gd name="T23" fmla="*/ -134 h 115"/>
                  <a:gd name="T24" fmla="+- 0 5078 4965"/>
                  <a:gd name="T25" fmla="*/ T24 w 116"/>
                  <a:gd name="T26" fmla="+- 0 -150 -229"/>
                  <a:gd name="T27" fmla="*/ -150 h 115"/>
                </a:gdLst>
                <a:ahLst/>
                <a:cxnLst>
                  <a:cxn ang="0">
                    <a:pos x="T1" y="T3"/>
                  </a:cxn>
                  <a:cxn ang="0">
                    <a:pos x="T5" y="T7"/>
                  </a:cxn>
                  <a:cxn ang="0">
                    <a:pos x="T9" y="T11"/>
                  </a:cxn>
                  <a:cxn ang="0">
                    <a:pos x="T13" y="T15"/>
                  </a:cxn>
                  <a:cxn ang="0">
                    <a:pos x="T17" y="T19"/>
                  </a:cxn>
                  <a:cxn ang="0">
                    <a:pos x="T21" y="T23"/>
                  </a:cxn>
                  <a:cxn ang="0">
                    <a:pos x="T25" y="T27"/>
                  </a:cxn>
                </a:cxnLst>
                <a:rect l="0" t="0" r="r" b="b"/>
                <a:pathLst>
                  <a:path w="116" h="115">
                    <a:moveTo>
                      <a:pt x="113" y="79"/>
                    </a:moveTo>
                    <a:lnTo>
                      <a:pt x="102" y="86"/>
                    </a:lnTo>
                    <a:lnTo>
                      <a:pt x="92" y="91"/>
                    </a:lnTo>
                    <a:lnTo>
                      <a:pt x="82" y="94"/>
                    </a:lnTo>
                    <a:lnTo>
                      <a:pt x="72" y="95"/>
                    </a:lnTo>
                    <a:lnTo>
                      <a:pt x="113" y="95"/>
                    </a:lnTo>
                    <a:lnTo>
                      <a:pt x="113" y="79"/>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6" name="Freeform 35">
                <a:extLst>
                  <a:ext uri="{FF2B5EF4-FFF2-40B4-BE49-F238E27FC236}">
                    <a16:creationId xmlns:a16="http://schemas.microsoft.com/office/drawing/2014/main" id="{00000000-0008-0000-0000-000024000000}"/>
                  </a:ext>
                </a:extLst>
              </xdr:cNvPr>
              <xdr:cNvSpPr>
                <a:spLocks/>
              </xdr:cNvSpPr>
            </xdr:nvSpPr>
            <xdr:spPr bwMode="auto">
              <a:xfrm>
                <a:off x="4965" y="-229"/>
                <a:ext cx="116" cy="115"/>
              </a:xfrm>
              <a:custGeom>
                <a:avLst/>
                <a:gdLst>
                  <a:gd name="T0" fmla="+- 0 5067 4965"/>
                  <a:gd name="T1" fmla="*/ T0 w 116"/>
                  <a:gd name="T2" fmla="+- 0 -208 -229"/>
                  <a:gd name="T3" fmla="*/ -208 h 115"/>
                  <a:gd name="T4" fmla="+- 0 5039 4965"/>
                  <a:gd name="T5" fmla="*/ T4 w 116"/>
                  <a:gd name="T6" fmla="+- 0 -208 -229"/>
                  <a:gd name="T7" fmla="*/ -208 h 115"/>
                  <a:gd name="T8" fmla="+- 0 5048 4965"/>
                  <a:gd name="T9" fmla="*/ T8 w 116"/>
                  <a:gd name="T10" fmla="+- 0 -199 -229"/>
                  <a:gd name="T11" fmla="*/ -199 h 115"/>
                  <a:gd name="T12" fmla="+- 0 5049 4965"/>
                  <a:gd name="T13" fmla="*/ T12 w 116"/>
                  <a:gd name="T14" fmla="+- 0 -184 -229"/>
                  <a:gd name="T15" fmla="*/ -184 h 115"/>
                  <a:gd name="T16" fmla="+- 0 5078 4965"/>
                  <a:gd name="T17" fmla="*/ T16 w 116"/>
                  <a:gd name="T18" fmla="+- 0 -184 -229"/>
                  <a:gd name="T19" fmla="*/ -184 h 115"/>
                  <a:gd name="T20" fmla="+- 0 5076 4965"/>
                  <a:gd name="T21" fmla="*/ T20 w 116"/>
                  <a:gd name="T22" fmla="+- 0 -192 -229"/>
                  <a:gd name="T23" fmla="*/ -192 h 115"/>
                  <a:gd name="T24" fmla="+- 0 5067 4965"/>
                  <a:gd name="T25" fmla="*/ T24 w 116"/>
                  <a:gd name="T26" fmla="+- 0 -208 -229"/>
                  <a:gd name="T27" fmla="*/ -208 h 115"/>
                </a:gdLst>
                <a:ahLst/>
                <a:cxnLst>
                  <a:cxn ang="0">
                    <a:pos x="T1" y="T3"/>
                  </a:cxn>
                  <a:cxn ang="0">
                    <a:pos x="T5" y="T7"/>
                  </a:cxn>
                  <a:cxn ang="0">
                    <a:pos x="T9" y="T11"/>
                  </a:cxn>
                  <a:cxn ang="0">
                    <a:pos x="T13" y="T15"/>
                  </a:cxn>
                  <a:cxn ang="0">
                    <a:pos x="T17" y="T19"/>
                  </a:cxn>
                  <a:cxn ang="0">
                    <a:pos x="T21" y="T23"/>
                  </a:cxn>
                  <a:cxn ang="0">
                    <a:pos x="T25" y="T27"/>
                  </a:cxn>
                </a:cxnLst>
                <a:rect l="0" t="0" r="r" b="b"/>
                <a:pathLst>
                  <a:path w="116" h="115">
                    <a:moveTo>
                      <a:pt x="102" y="21"/>
                    </a:moveTo>
                    <a:lnTo>
                      <a:pt x="74" y="21"/>
                    </a:lnTo>
                    <a:lnTo>
                      <a:pt x="83" y="30"/>
                    </a:lnTo>
                    <a:lnTo>
                      <a:pt x="84" y="45"/>
                    </a:lnTo>
                    <a:lnTo>
                      <a:pt x="113" y="45"/>
                    </a:lnTo>
                    <a:lnTo>
                      <a:pt x="111" y="37"/>
                    </a:lnTo>
                    <a:lnTo>
                      <a:pt x="102"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8" name="Group 27">
              <a:extLst>
                <a:ext uri="{FF2B5EF4-FFF2-40B4-BE49-F238E27FC236}">
                  <a16:creationId xmlns:a16="http://schemas.microsoft.com/office/drawing/2014/main" id="{00000000-0008-0000-0000-00001C000000}"/>
                </a:ext>
              </a:extLst>
            </xdr:cNvPr>
            <xdr:cNvGrpSpPr>
              <a:grpSpLocks/>
            </xdr:cNvGrpSpPr>
          </xdr:nvGrpSpPr>
          <xdr:grpSpPr bwMode="auto">
            <a:xfrm>
              <a:off x="5104" y="-229"/>
              <a:ext cx="94" cy="113"/>
              <a:chOff x="5104" y="-229"/>
              <a:chExt cx="94" cy="113"/>
            </a:xfrm>
          </xdr:grpSpPr>
          <xdr:sp macro="" textlink="">
            <xdr:nvSpPr>
              <xdr:cNvPr id="31" name="Freeform 30">
                <a:extLst>
                  <a:ext uri="{FF2B5EF4-FFF2-40B4-BE49-F238E27FC236}">
                    <a16:creationId xmlns:a16="http://schemas.microsoft.com/office/drawing/2014/main" id="{00000000-0008-0000-0000-00001F000000}"/>
                  </a:ext>
                </a:extLst>
              </xdr:cNvPr>
              <xdr:cNvSpPr>
                <a:spLocks/>
              </xdr:cNvSpPr>
            </xdr:nvSpPr>
            <xdr:spPr bwMode="auto">
              <a:xfrm>
                <a:off x="5104" y="-229"/>
                <a:ext cx="94" cy="113"/>
              </a:xfrm>
              <a:custGeom>
                <a:avLst/>
                <a:gdLst>
                  <a:gd name="T0" fmla="+- 0 5138 5104"/>
                  <a:gd name="T1" fmla="*/ T0 w 94"/>
                  <a:gd name="T2" fmla="+- 0 -226 -229"/>
                  <a:gd name="T3" fmla="*/ -226 h 113"/>
                  <a:gd name="T4" fmla="+- 0 5104 5104"/>
                  <a:gd name="T5" fmla="*/ T4 w 94"/>
                  <a:gd name="T6" fmla="+- 0 -226 -229"/>
                  <a:gd name="T7" fmla="*/ -226 h 113"/>
                  <a:gd name="T8" fmla="+- 0 5104 5104"/>
                  <a:gd name="T9" fmla="*/ T8 w 94"/>
                  <a:gd name="T10" fmla="+- 0 -116 -229"/>
                  <a:gd name="T11" fmla="*/ -116 h 113"/>
                  <a:gd name="T12" fmla="+- 0 5138 5104"/>
                  <a:gd name="T13" fmla="*/ T12 w 94"/>
                  <a:gd name="T14" fmla="+- 0 -116 -229"/>
                  <a:gd name="T15" fmla="*/ -116 h 113"/>
                  <a:gd name="T16" fmla="+- 0 5138 5104"/>
                  <a:gd name="T17" fmla="*/ T16 w 94"/>
                  <a:gd name="T18" fmla="+- 0 -164 -229"/>
                  <a:gd name="T19" fmla="*/ -164 h 113"/>
                  <a:gd name="T20" fmla="+- 0 5144 5104"/>
                  <a:gd name="T21" fmla="*/ T20 w 94"/>
                  <a:gd name="T22" fmla="+- 0 -177 -229"/>
                  <a:gd name="T23" fmla="*/ -177 h 113"/>
                  <a:gd name="T24" fmla="+- 0 5151 5104"/>
                  <a:gd name="T25" fmla="*/ T24 w 94"/>
                  <a:gd name="T26" fmla="+- 0 -187 -229"/>
                  <a:gd name="T27" fmla="*/ -187 h 113"/>
                  <a:gd name="T28" fmla="+- 0 5158 5104"/>
                  <a:gd name="T29" fmla="*/ T28 w 94"/>
                  <a:gd name="T30" fmla="+- 0 -194 -229"/>
                  <a:gd name="T31" fmla="*/ -194 h 113"/>
                  <a:gd name="T32" fmla="+- 0 5162 5104"/>
                  <a:gd name="T33" fmla="*/ T32 w 94"/>
                  <a:gd name="T34" fmla="+- 0 -195 -229"/>
                  <a:gd name="T35" fmla="*/ -195 h 113"/>
                  <a:gd name="T36" fmla="+- 0 5138 5104"/>
                  <a:gd name="T37" fmla="*/ T36 w 94"/>
                  <a:gd name="T38" fmla="+- 0 -195 -229"/>
                  <a:gd name="T39" fmla="*/ -195 h 113"/>
                  <a:gd name="T40" fmla="+- 0 5138 5104"/>
                  <a:gd name="T41" fmla="*/ T40 w 94"/>
                  <a:gd name="T42" fmla="+- 0 -226 -229"/>
                  <a:gd name="T43"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94" h="113">
                    <a:moveTo>
                      <a:pt x="34" y="3"/>
                    </a:moveTo>
                    <a:lnTo>
                      <a:pt x="0" y="3"/>
                    </a:lnTo>
                    <a:lnTo>
                      <a:pt x="0" y="113"/>
                    </a:lnTo>
                    <a:lnTo>
                      <a:pt x="34" y="113"/>
                    </a:lnTo>
                    <a:lnTo>
                      <a:pt x="34" y="65"/>
                    </a:lnTo>
                    <a:lnTo>
                      <a:pt x="40" y="52"/>
                    </a:lnTo>
                    <a:lnTo>
                      <a:pt x="47" y="42"/>
                    </a:lnTo>
                    <a:lnTo>
                      <a:pt x="54" y="35"/>
                    </a:lnTo>
                    <a:lnTo>
                      <a:pt x="58" y="34"/>
                    </a:lnTo>
                    <a:lnTo>
                      <a:pt x="34" y="34"/>
                    </a:lnTo>
                    <a:lnTo>
                      <a:pt x="34"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2" name="Freeform 31">
                <a:extLst>
                  <a:ext uri="{FF2B5EF4-FFF2-40B4-BE49-F238E27FC236}">
                    <a16:creationId xmlns:a16="http://schemas.microsoft.com/office/drawing/2014/main" id="{00000000-0008-0000-0000-000020000000}"/>
                  </a:ext>
                </a:extLst>
              </xdr:cNvPr>
              <xdr:cNvSpPr>
                <a:spLocks/>
              </xdr:cNvSpPr>
            </xdr:nvSpPr>
            <xdr:spPr bwMode="auto">
              <a:xfrm>
                <a:off x="5104" y="-229"/>
                <a:ext cx="94" cy="113"/>
              </a:xfrm>
              <a:custGeom>
                <a:avLst/>
                <a:gdLst>
                  <a:gd name="T0" fmla="+- 0 5190 5104"/>
                  <a:gd name="T1" fmla="*/ T0 w 94"/>
                  <a:gd name="T2" fmla="+- 0 -196 -229"/>
                  <a:gd name="T3" fmla="*/ -196 h 113"/>
                  <a:gd name="T4" fmla="+- 0 5172 5104"/>
                  <a:gd name="T5" fmla="*/ T4 w 94"/>
                  <a:gd name="T6" fmla="+- 0 -196 -229"/>
                  <a:gd name="T7" fmla="*/ -196 h 113"/>
                  <a:gd name="T8" fmla="+- 0 5178 5104"/>
                  <a:gd name="T9" fmla="*/ T8 w 94"/>
                  <a:gd name="T10" fmla="+- 0 -194 -229"/>
                  <a:gd name="T11" fmla="*/ -194 h 113"/>
                  <a:gd name="T12" fmla="+- 0 5188 5104"/>
                  <a:gd name="T13" fmla="*/ T12 w 94"/>
                  <a:gd name="T14" fmla="+- 0 -188 -229"/>
                  <a:gd name="T15" fmla="*/ -188 h 113"/>
                  <a:gd name="T16" fmla="+- 0 5190 5104"/>
                  <a:gd name="T17" fmla="*/ T16 w 94"/>
                  <a:gd name="T18" fmla="+- 0 -196 -229"/>
                  <a:gd name="T19" fmla="*/ -196 h 113"/>
                </a:gdLst>
                <a:ahLst/>
                <a:cxnLst>
                  <a:cxn ang="0">
                    <a:pos x="T1" y="T3"/>
                  </a:cxn>
                  <a:cxn ang="0">
                    <a:pos x="T5" y="T7"/>
                  </a:cxn>
                  <a:cxn ang="0">
                    <a:pos x="T9" y="T11"/>
                  </a:cxn>
                  <a:cxn ang="0">
                    <a:pos x="T13" y="T15"/>
                  </a:cxn>
                  <a:cxn ang="0">
                    <a:pos x="T17" y="T19"/>
                  </a:cxn>
                </a:cxnLst>
                <a:rect l="0" t="0" r="r" b="b"/>
                <a:pathLst>
                  <a:path w="94" h="113">
                    <a:moveTo>
                      <a:pt x="86" y="33"/>
                    </a:moveTo>
                    <a:lnTo>
                      <a:pt x="68" y="33"/>
                    </a:lnTo>
                    <a:lnTo>
                      <a:pt x="74" y="35"/>
                    </a:lnTo>
                    <a:lnTo>
                      <a:pt x="84" y="41"/>
                    </a:lnTo>
                    <a:lnTo>
                      <a:pt x="86" y="3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3" name="Freeform 32">
                <a:extLst>
                  <a:ext uri="{FF2B5EF4-FFF2-40B4-BE49-F238E27FC236}">
                    <a16:creationId xmlns:a16="http://schemas.microsoft.com/office/drawing/2014/main" id="{00000000-0008-0000-0000-000021000000}"/>
                  </a:ext>
                </a:extLst>
              </xdr:cNvPr>
              <xdr:cNvSpPr>
                <a:spLocks/>
              </xdr:cNvSpPr>
            </xdr:nvSpPr>
            <xdr:spPr bwMode="auto">
              <a:xfrm>
                <a:off x="5104" y="-229"/>
                <a:ext cx="94" cy="113"/>
              </a:xfrm>
              <a:custGeom>
                <a:avLst/>
                <a:gdLst>
                  <a:gd name="T0" fmla="+- 0 5181 5104"/>
                  <a:gd name="T1" fmla="*/ T0 w 94"/>
                  <a:gd name="T2" fmla="+- 0 -229 -229"/>
                  <a:gd name="T3" fmla="*/ -229 h 113"/>
                  <a:gd name="T4" fmla="+- 0 5174 5104"/>
                  <a:gd name="T5" fmla="*/ T4 w 94"/>
                  <a:gd name="T6" fmla="+- 0 -229 -229"/>
                  <a:gd name="T7" fmla="*/ -229 h 113"/>
                  <a:gd name="T8" fmla="+- 0 5164 5104"/>
                  <a:gd name="T9" fmla="*/ T8 w 94"/>
                  <a:gd name="T10" fmla="+- 0 -227 -229"/>
                  <a:gd name="T11" fmla="*/ -227 h 113"/>
                  <a:gd name="T12" fmla="+- 0 5155 5104"/>
                  <a:gd name="T13" fmla="*/ T12 w 94"/>
                  <a:gd name="T14" fmla="+- 0 -220 -229"/>
                  <a:gd name="T15" fmla="*/ -220 h 113"/>
                  <a:gd name="T16" fmla="+- 0 5147 5104"/>
                  <a:gd name="T17" fmla="*/ T16 w 94"/>
                  <a:gd name="T18" fmla="+- 0 -210 -229"/>
                  <a:gd name="T19" fmla="*/ -210 h 113"/>
                  <a:gd name="T20" fmla="+- 0 5139 5104"/>
                  <a:gd name="T21" fmla="*/ T20 w 94"/>
                  <a:gd name="T22" fmla="+- 0 -195 -229"/>
                  <a:gd name="T23" fmla="*/ -195 h 113"/>
                  <a:gd name="T24" fmla="+- 0 5162 5104"/>
                  <a:gd name="T25" fmla="*/ T24 w 94"/>
                  <a:gd name="T26" fmla="+- 0 -195 -229"/>
                  <a:gd name="T27" fmla="*/ -195 h 113"/>
                  <a:gd name="T28" fmla="+- 0 5167 5104"/>
                  <a:gd name="T29" fmla="*/ T28 w 94"/>
                  <a:gd name="T30" fmla="+- 0 -196 -229"/>
                  <a:gd name="T31" fmla="*/ -196 h 113"/>
                  <a:gd name="T32" fmla="+- 0 5190 5104"/>
                  <a:gd name="T33" fmla="*/ T32 w 94"/>
                  <a:gd name="T34" fmla="+- 0 -196 -229"/>
                  <a:gd name="T35" fmla="*/ -196 h 113"/>
                  <a:gd name="T36" fmla="+- 0 5197 5104"/>
                  <a:gd name="T37" fmla="*/ T36 w 94"/>
                  <a:gd name="T38" fmla="+- 0 -218 -229"/>
                  <a:gd name="T39" fmla="*/ -218 h 113"/>
                  <a:gd name="T40" fmla="+- 0 5187 5104"/>
                  <a:gd name="T41" fmla="*/ T40 w 94"/>
                  <a:gd name="T42" fmla="+- 0 -226 -229"/>
                  <a:gd name="T43" fmla="*/ -226 h 113"/>
                  <a:gd name="T44" fmla="+- 0 5181 5104"/>
                  <a:gd name="T45" fmla="*/ T44 w 94"/>
                  <a:gd name="T46" fmla="+- 0 -229 -229"/>
                  <a:gd name="T47"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94" h="113">
                    <a:moveTo>
                      <a:pt x="77" y="0"/>
                    </a:moveTo>
                    <a:lnTo>
                      <a:pt x="70" y="0"/>
                    </a:lnTo>
                    <a:lnTo>
                      <a:pt x="60" y="2"/>
                    </a:lnTo>
                    <a:lnTo>
                      <a:pt x="51" y="9"/>
                    </a:lnTo>
                    <a:lnTo>
                      <a:pt x="43" y="19"/>
                    </a:lnTo>
                    <a:lnTo>
                      <a:pt x="35" y="34"/>
                    </a:lnTo>
                    <a:lnTo>
                      <a:pt x="58" y="34"/>
                    </a:lnTo>
                    <a:lnTo>
                      <a:pt x="63" y="33"/>
                    </a:lnTo>
                    <a:lnTo>
                      <a:pt x="86" y="33"/>
                    </a:lnTo>
                    <a:lnTo>
                      <a:pt x="93" y="11"/>
                    </a:lnTo>
                    <a:lnTo>
                      <a:pt x="83" y="3"/>
                    </a:lnTo>
                    <a:lnTo>
                      <a:pt x="7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9" name="Group 28">
              <a:extLst>
                <a:ext uri="{FF2B5EF4-FFF2-40B4-BE49-F238E27FC236}">
                  <a16:creationId xmlns:a16="http://schemas.microsoft.com/office/drawing/2014/main" id="{00000000-0008-0000-0000-00001D000000}"/>
                </a:ext>
              </a:extLst>
            </xdr:cNvPr>
            <xdr:cNvGrpSpPr>
              <a:grpSpLocks/>
            </xdr:cNvGrpSpPr>
          </xdr:nvGrpSpPr>
          <xdr:grpSpPr bwMode="auto">
            <a:xfrm>
              <a:off x="1675" y="-351"/>
              <a:ext cx="3522" cy="2"/>
              <a:chOff x="1675" y="-351"/>
              <a:chExt cx="3522" cy="2"/>
            </a:xfrm>
          </xdr:grpSpPr>
          <xdr:sp macro="" textlink="">
            <xdr:nvSpPr>
              <xdr:cNvPr id="30" name="Freeform 29">
                <a:extLst>
                  <a:ext uri="{FF2B5EF4-FFF2-40B4-BE49-F238E27FC236}">
                    <a16:creationId xmlns:a16="http://schemas.microsoft.com/office/drawing/2014/main" id="{00000000-0008-0000-0000-00001E000000}"/>
                  </a:ext>
                </a:extLst>
              </xdr:cNvPr>
              <xdr:cNvSpPr>
                <a:spLocks/>
              </xdr:cNvSpPr>
            </xdr:nvSpPr>
            <xdr:spPr bwMode="auto">
              <a:xfrm>
                <a:off x="1675" y="-351"/>
                <a:ext cx="3522" cy="2"/>
              </a:xfrm>
              <a:custGeom>
                <a:avLst/>
                <a:gdLst>
                  <a:gd name="T0" fmla="+- 0 1675 1675"/>
                  <a:gd name="T1" fmla="*/ T0 w 3522"/>
                  <a:gd name="T2" fmla="+- 0 5197 1675"/>
                  <a:gd name="T3" fmla="*/ T2 w 3522"/>
                </a:gdLst>
                <a:ahLst/>
                <a:cxnLst>
                  <a:cxn ang="0">
                    <a:pos x="T1" y="0"/>
                  </a:cxn>
                  <a:cxn ang="0">
                    <a:pos x="T3" y="0"/>
                  </a:cxn>
                </a:cxnLst>
                <a:rect l="0" t="0" r="r" b="b"/>
                <a:pathLst>
                  <a:path w="3522">
                    <a:moveTo>
                      <a:pt x="0" y="0"/>
                    </a:moveTo>
                    <a:lnTo>
                      <a:pt x="3522" y="0"/>
                    </a:lnTo>
                  </a:path>
                </a:pathLst>
              </a:custGeom>
              <a:noFill/>
              <a:ln w="6350">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pic>
        <xdr:nvPicPr>
          <xdr:cNvPr id="88" name="Picture 87">
            <a:extLst>
              <a:ext uri="{FF2B5EF4-FFF2-40B4-BE49-F238E27FC236}">
                <a16:creationId xmlns:a16="http://schemas.microsoft.com/office/drawing/2014/main" id="{00000000-0008-0000-0000-000058000000}"/>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781735" y="78441"/>
            <a:ext cx="517525" cy="737870"/>
          </a:xfrm>
          <a:prstGeom prst="rect">
            <a:avLst/>
          </a:prstGeom>
          <a:noFill/>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gov.bm/Users/karankapoor12/Desktop/Work/Advisory/MOF/Tax%20Calc/Payroll%20tax%20calculator%20KPMG%20BDA%2007%20April%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and contents"/>
      <sheetName val="A.Input Sheet"/>
      <sheetName val="B.Summary Output Sheet"/>
      <sheetName val="C.Calculation Tab"/>
      <sheetName val="D.Qtr PR1"/>
      <sheetName val="_TM_E.Individual_Calculator"/>
      <sheetName val="E.Individual_Calculator"/>
      <sheetName val="E.Calculator (2)"/>
      <sheetName val="F.Calculator_unformatted"/>
      <sheetName val="_TM_Open issues"/>
      <sheetName val="Open issues"/>
      <sheetName val="Version Control"/>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W154"/>
  <sheetViews>
    <sheetView showGridLines="0" tabSelected="1" zoomScaleNormal="100" zoomScaleSheetLayoutView="85" zoomScalePageLayoutView="25" workbookViewId="0">
      <selection activeCell="K65" sqref="K65"/>
    </sheetView>
  </sheetViews>
  <sheetFormatPr defaultColWidth="9.140625" defaultRowHeight="14.25" zeroHeight="1" x14ac:dyDescent="0.25"/>
  <cols>
    <col min="1" max="1" width="4.140625" style="1" customWidth="1"/>
    <col min="2" max="4" width="3.85546875" style="1" customWidth="1"/>
    <col min="5" max="5" width="42" style="1" customWidth="1"/>
    <col min="6" max="7" width="11" style="1" customWidth="1"/>
    <col min="8" max="8" width="12.42578125" style="1" bestFit="1" customWidth="1"/>
    <col min="9" max="9" width="13" style="1" customWidth="1"/>
    <col min="10" max="10" width="11" style="1" customWidth="1"/>
    <col min="11" max="11" width="14.140625" style="1" customWidth="1"/>
    <col min="12" max="14" width="3.85546875" style="1" customWidth="1"/>
    <col min="15" max="15" width="14.85546875" style="1" customWidth="1"/>
    <col min="16" max="16" width="11" style="1" customWidth="1"/>
    <col min="17" max="17" width="7.140625" style="1" customWidth="1"/>
    <col min="18" max="18" width="6.140625" style="1" customWidth="1"/>
    <col min="19" max="19" width="2.140625" style="1" customWidth="1"/>
    <col min="20" max="20" width="9.5703125" style="1" customWidth="1"/>
    <col min="21" max="21" width="15" style="1" customWidth="1"/>
    <col min="22" max="73" width="12.5703125" style="1" customWidth="1"/>
    <col min="74" max="75" width="15" style="1" customWidth="1"/>
    <col min="76" max="16384" width="9.140625" style="1"/>
  </cols>
  <sheetData>
    <row r="1" spans="2:18" x14ac:dyDescent="0.25"/>
    <row r="2" spans="2:18" x14ac:dyDescent="0.25"/>
    <row r="3" spans="2:18" ht="20.25" customHeight="1" x14ac:dyDescent="0.25"/>
    <row r="4" spans="2:18" x14ac:dyDescent="0.25"/>
    <row r="5" spans="2:18" s="45" customFormat="1" ht="26.25" x14ac:dyDescent="0.25">
      <c r="B5" s="169" t="s">
        <v>48</v>
      </c>
      <c r="C5" s="169"/>
      <c r="D5" s="169"/>
      <c r="E5" s="169"/>
      <c r="F5" s="169"/>
      <c r="G5" s="169"/>
      <c r="H5" s="169"/>
      <c r="I5" s="169"/>
      <c r="J5" s="169"/>
      <c r="K5" s="169"/>
      <c r="L5" s="169"/>
      <c r="M5" s="169"/>
      <c r="N5" s="169"/>
      <c r="O5" s="169"/>
      <c r="P5" s="169"/>
      <c r="Q5" s="169"/>
    </row>
    <row r="6" spans="2:18" s="46" customFormat="1" x14ac:dyDescent="0.25">
      <c r="B6" s="168" t="s">
        <v>84</v>
      </c>
      <c r="C6" s="168"/>
      <c r="D6" s="168"/>
      <c r="E6" s="168"/>
      <c r="F6" s="168"/>
      <c r="G6" s="168"/>
      <c r="H6" s="168"/>
      <c r="I6" s="168"/>
      <c r="J6" s="168"/>
      <c r="K6" s="168"/>
      <c r="L6" s="168"/>
      <c r="M6" s="168"/>
      <c r="N6" s="168"/>
      <c r="O6" s="168"/>
      <c r="P6" s="168"/>
      <c r="Q6" s="168"/>
      <c r="R6" s="45"/>
    </row>
    <row r="7" spans="2:18" s="45" customFormat="1" ht="12.75" x14ac:dyDescent="0.25">
      <c r="B7" s="168"/>
      <c r="C7" s="168"/>
      <c r="D7" s="168"/>
      <c r="E7" s="168"/>
      <c r="F7" s="168"/>
      <c r="G7" s="168"/>
      <c r="H7" s="168"/>
      <c r="I7" s="168"/>
      <c r="J7" s="168"/>
      <c r="K7" s="168"/>
      <c r="L7" s="168"/>
      <c r="M7" s="168"/>
      <c r="N7" s="168"/>
      <c r="O7" s="168"/>
      <c r="P7" s="168"/>
      <c r="Q7" s="168"/>
    </row>
    <row r="8" spans="2:18" s="2" customFormat="1" ht="12.75" x14ac:dyDescent="0.25">
      <c r="B8" s="168"/>
      <c r="C8" s="168"/>
      <c r="D8" s="168"/>
      <c r="E8" s="168"/>
      <c r="F8" s="168"/>
      <c r="G8" s="168"/>
      <c r="H8" s="168"/>
      <c r="I8" s="168"/>
      <c r="J8" s="168"/>
      <c r="K8" s="168"/>
      <c r="L8" s="168"/>
      <c r="M8" s="168"/>
      <c r="N8" s="168"/>
      <c r="O8" s="168"/>
      <c r="P8" s="168"/>
      <c r="Q8" s="168"/>
    </row>
    <row r="9" spans="2:18" s="2" customFormat="1" ht="12.75" x14ac:dyDescent="0.25">
      <c r="B9" s="168"/>
      <c r="C9" s="168"/>
      <c r="D9" s="168"/>
      <c r="E9" s="168"/>
      <c r="F9" s="168"/>
      <c r="G9" s="168"/>
      <c r="H9" s="168"/>
      <c r="I9" s="168"/>
      <c r="J9" s="168"/>
      <c r="K9" s="168"/>
      <c r="L9" s="168"/>
      <c r="M9" s="168"/>
      <c r="N9" s="168"/>
      <c r="O9" s="168"/>
      <c r="P9" s="168"/>
      <c r="Q9" s="168"/>
    </row>
    <row r="10" spans="2:18" s="2" customFormat="1" ht="26.25" customHeight="1" x14ac:dyDescent="0.25">
      <c r="B10" s="168"/>
      <c r="C10" s="168"/>
      <c r="D10" s="168"/>
      <c r="E10" s="168"/>
      <c r="F10" s="168"/>
      <c r="G10" s="168"/>
      <c r="H10" s="168"/>
      <c r="I10" s="168"/>
      <c r="J10" s="168"/>
      <c r="K10" s="168"/>
      <c r="L10" s="168"/>
      <c r="M10" s="168"/>
      <c r="N10" s="168"/>
      <c r="O10" s="168"/>
      <c r="P10" s="168"/>
      <c r="Q10" s="168"/>
    </row>
    <row r="11" spans="2:18" s="2" customFormat="1" x14ac:dyDescent="0.25">
      <c r="L11" s="1"/>
      <c r="O11" s="1"/>
    </row>
    <row r="12" spans="2:18" s="2" customFormat="1" ht="15.75" x14ac:dyDescent="0.25">
      <c r="B12" s="23" t="s">
        <v>47</v>
      </c>
      <c r="C12" s="21"/>
      <c r="D12" s="23"/>
      <c r="E12" s="23"/>
      <c r="F12" s="21"/>
      <c r="G12" s="21"/>
      <c r="H12" s="21"/>
      <c r="I12" s="21"/>
      <c r="J12" s="21"/>
      <c r="K12" s="21"/>
      <c r="L12" s="22"/>
      <c r="M12" s="21"/>
      <c r="N12" s="21"/>
      <c r="O12" s="21"/>
      <c r="P12" s="21"/>
      <c r="Q12" s="21"/>
    </row>
    <row r="13" spans="2:18" s="2" customFormat="1" x14ac:dyDescent="0.25">
      <c r="L13" s="1"/>
    </row>
    <row r="14" spans="2:18" s="2" customFormat="1" x14ac:dyDescent="0.25">
      <c r="E14" s="44" t="s">
        <v>46</v>
      </c>
      <c r="F14" s="43"/>
      <c r="G14" s="43"/>
      <c r="H14" s="43"/>
      <c r="I14" s="43"/>
      <c r="J14" s="43"/>
      <c r="K14" s="79"/>
      <c r="L14" s="1"/>
    </row>
    <row r="15" spans="2:18" s="2" customFormat="1" x14ac:dyDescent="0.25">
      <c r="E15" s="42" t="s">
        <v>45</v>
      </c>
      <c r="F15" s="41"/>
      <c r="G15" s="41"/>
      <c r="H15" s="41"/>
      <c r="I15" s="41"/>
      <c r="J15" s="41"/>
      <c r="K15" s="80" t="s">
        <v>44</v>
      </c>
      <c r="L15" s="1"/>
    </row>
    <row r="16" spans="2:18" s="2" customFormat="1" ht="20.25" x14ac:dyDescent="0.25">
      <c r="D16" s="7" t="s">
        <v>43</v>
      </c>
      <c r="E16" s="93" t="s">
        <v>55</v>
      </c>
      <c r="F16" s="94"/>
      <c r="G16" s="94"/>
      <c r="H16" s="94"/>
      <c r="I16" s="94"/>
      <c r="J16" s="112" t="s">
        <v>37</v>
      </c>
      <c r="K16" s="150" t="s">
        <v>85</v>
      </c>
      <c r="L16" s="149" t="s">
        <v>71</v>
      </c>
    </row>
    <row r="17" spans="1:75" s="2" customFormat="1" ht="25.5" customHeight="1" x14ac:dyDescent="0.25">
      <c r="D17" s="7" t="s">
        <v>42</v>
      </c>
      <c r="E17" s="175" t="s">
        <v>97</v>
      </c>
      <c r="F17" s="176"/>
      <c r="G17" s="176"/>
      <c r="H17" s="176"/>
      <c r="I17" s="176"/>
      <c r="J17" s="112" t="s">
        <v>37</v>
      </c>
      <c r="K17" s="95">
        <v>45353</v>
      </c>
      <c r="L17" s="1"/>
      <c r="O17" s="126"/>
    </row>
    <row r="18" spans="1:75" s="2" customFormat="1" ht="20.25" x14ac:dyDescent="0.25">
      <c r="D18" s="7" t="s">
        <v>41</v>
      </c>
      <c r="E18" s="67" t="s">
        <v>54</v>
      </c>
      <c r="F18" s="68"/>
      <c r="G18" s="68"/>
      <c r="H18" s="68"/>
      <c r="I18" s="68"/>
      <c r="J18" s="113" t="s">
        <v>37</v>
      </c>
      <c r="K18" s="83">
        <v>45688</v>
      </c>
      <c r="L18" s="1"/>
      <c r="P18" s="104"/>
      <c r="S18" s="40"/>
      <c r="T18" s="121"/>
    </row>
    <row r="19" spans="1:75" s="2" customFormat="1" ht="20.25" x14ac:dyDescent="0.25">
      <c r="D19" s="7" t="s">
        <v>40</v>
      </c>
      <c r="E19" s="96" t="s">
        <v>52</v>
      </c>
      <c r="F19" s="68"/>
      <c r="G19" s="68"/>
      <c r="H19" s="68"/>
      <c r="I19" s="68"/>
      <c r="J19" s="113" t="s">
        <v>37</v>
      </c>
      <c r="K19" s="84">
        <v>0</v>
      </c>
      <c r="L19" s="1"/>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row>
    <row r="20" spans="1:75" s="2" customFormat="1" ht="21" thickBot="1" x14ac:dyDescent="0.3">
      <c r="D20" s="7" t="s">
        <v>39</v>
      </c>
      <c r="E20" s="97" t="s">
        <v>53</v>
      </c>
      <c r="F20" s="69"/>
      <c r="G20" s="69"/>
      <c r="H20" s="69"/>
      <c r="I20" s="69"/>
      <c r="J20" s="114" t="s">
        <v>37</v>
      </c>
      <c r="K20" s="85">
        <v>0</v>
      </c>
      <c r="L20" s="1"/>
      <c r="T20" s="122"/>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row>
    <row r="21" spans="1:75" s="2" customFormat="1" ht="15" customHeight="1" x14ac:dyDescent="0.25">
      <c r="A21" s="35"/>
      <c r="B21" s="35"/>
      <c r="D21" s="7"/>
      <c r="E21" s="78" t="s">
        <v>49</v>
      </c>
      <c r="J21" s="39"/>
      <c r="K21" s="39"/>
      <c r="L21" s="3"/>
      <c r="M21" s="35"/>
      <c r="N21" s="35"/>
      <c r="O21" s="35"/>
      <c r="R21" s="35"/>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row>
    <row r="22" spans="1:75" s="2" customFormat="1" ht="15" x14ac:dyDescent="0.25">
      <c r="A22" s="35"/>
      <c r="B22" s="35"/>
      <c r="D22" s="35"/>
      <c r="J22" s="39"/>
      <c r="K22" s="39"/>
      <c r="L22" s="3"/>
      <c r="M22" s="35"/>
      <c r="N22" s="35"/>
      <c r="O22" s="35"/>
      <c r="P22" s="35"/>
      <c r="Q22" s="35"/>
      <c r="R22" s="35"/>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row>
    <row r="23" spans="1:75" s="2" customFormat="1" ht="15" x14ac:dyDescent="0.25">
      <c r="A23" s="35"/>
      <c r="B23" s="35"/>
      <c r="D23" s="35"/>
      <c r="E23" s="81" t="s">
        <v>36</v>
      </c>
      <c r="F23" s="82"/>
      <c r="G23" s="82"/>
      <c r="H23" s="82"/>
      <c r="I23" s="82"/>
      <c r="J23" s="82"/>
      <c r="K23" s="82"/>
      <c r="L23" s="82"/>
      <c r="M23" s="82"/>
      <c r="N23" s="82"/>
      <c r="O23" s="82"/>
      <c r="P23" s="82"/>
      <c r="Q23" s="35"/>
      <c r="R23" s="35"/>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row>
    <row r="24" spans="1:75" s="2" customFormat="1" ht="83.25" customHeight="1" x14ac:dyDescent="0.25">
      <c r="A24" s="35"/>
      <c r="B24" s="35"/>
      <c r="C24" s="35"/>
      <c r="D24" s="35"/>
      <c r="E24" s="38" t="s">
        <v>51</v>
      </c>
      <c r="F24" s="177" t="s">
        <v>98</v>
      </c>
      <c r="G24" s="178"/>
      <c r="H24" s="178"/>
      <c r="I24" s="178"/>
      <c r="J24" s="178"/>
      <c r="K24" s="178"/>
      <c r="L24" s="178"/>
      <c r="M24" s="178"/>
      <c r="N24" s="178"/>
      <c r="O24" s="178"/>
      <c r="P24" s="179"/>
      <c r="Q24" s="35"/>
      <c r="R24" s="35"/>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row>
    <row r="25" spans="1:75" s="2" customFormat="1" ht="100.5" customHeight="1" x14ac:dyDescent="0.25">
      <c r="E25" s="38" t="s">
        <v>35</v>
      </c>
      <c r="F25" s="180" t="s">
        <v>99</v>
      </c>
      <c r="G25" s="181"/>
      <c r="H25" s="181"/>
      <c r="I25" s="181"/>
      <c r="J25" s="181"/>
      <c r="K25" s="181"/>
      <c r="L25" s="181"/>
      <c r="M25" s="181"/>
      <c r="N25" s="181"/>
      <c r="O25" s="181"/>
      <c r="P25" s="182"/>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row>
    <row r="26" spans="1:75" s="37" customFormat="1" ht="59.25" customHeight="1" x14ac:dyDescent="0.25">
      <c r="E26" s="36" t="s">
        <v>50</v>
      </c>
      <c r="F26" s="183" t="s">
        <v>83</v>
      </c>
      <c r="G26" s="184"/>
      <c r="H26" s="184"/>
      <c r="I26" s="184"/>
      <c r="J26" s="184"/>
      <c r="K26" s="184"/>
      <c r="L26" s="184"/>
      <c r="M26" s="184"/>
      <c r="N26" s="184"/>
      <c r="O26" s="184"/>
      <c r="P26" s="185"/>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row>
    <row r="27" spans="1:75" s="2" customFormat="1" ht="25.5" x14ac:dyDescent="0.25">
      <c r="E27" s="98" t="s">
        <v>56</v>
      </c>
      <c r="F27" s="186" t="s">
        <v>65</v>
      </c>
      <c r="G27" s="184"/>
      <c r="H27" s="184"/>
      <c r="I27" s="184"/>
      <c r="J27" s="184"/>
      <c r="K27" s="184"/>
      <c r="L27" s="184"/>
      <c r="M27" s="184"/>
      <c r="N27" s="184"/>
      <c r="O27" s="184"/>
      <c r="P27" s="185"/>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row>
    <row r="28" spans="1:75" s="2" customFormat="1" ht="26.25" thickBot="1" x14ac:dyDescent="0.3">
      <c r="E28" s="99" t="s">
        <v>57</v>
      </c>
      <c r="F28" s="187" t="s">
        <v>58</v>
      </c>
      <c r="G28" s="188"/>
      <c r="H28" s="188"/>
      <c r="I28" s="188"/>
      <c r="J28" s="188"/>
      <c r="K28" s="188"/>
      <c r="L28" s="188"/>
      <c r="M28" s="188"/>
      <c r="N28" s="188"/>
      <c r="O28" s="188"/>
      <c r="P28" s="189"/>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row>
    <row r="29" spans="1:75" s="2" customFormat="1" ht="6" customHeight="1" x14ac:dyDescent="0.25">
      <c r="L29" s="1"/>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row>
    <row r="30" spans="1:75" s="2" customFormat="1" ht="6" customHeight="1" x14ac:dyDescent="0.25">
      <c r="L30" s="1"/>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row>
    <row r="31" spans="1:75" s="2" customFormat="1" ht="6" customHeight="1" x14ac:dyDescent="0.25">
      <c r="L31" s="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row>
    <row r="32" spans="1:75" s="2" customFormat="1" ht="15.75" x14ac:dyDescent="0.25">
      <c r="B32" s="23" t="s">
        <v>34</v>
      </c>
      <c r="C32" s="21"/>
      <c r="D32" s="21"/>
      <c r="E32" s="23"/>
      <c r="F32" s="21"/>
      <c r="G32" s="21"/>
      <c r="H32" s="21"/>
      <c r="I32" s="21"/>
      <c r="J32" s="21"/>
      <c r="K32" s="21"/>
      <c r="L32" s="22"/>
      <c r="M32" s="21"/>
      <c r="N32" s="21"/>
      <c r="O32" s="21"/>
      <c r="P32" s="21"/>
      <c r="Q32" s="21"/>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row>
    <row r="33" spans="2:75" s="2" customFormat="1" ht="15" x14ac:dyDescent="0.25">
      <c r="L33" s="1"/>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row>
    <row r="34" spans="2:75" s="2" customFormat="1" ht="15" x14ac:dyDescent="0.25">
      <c r="E34" s="17" t="s">
        <v>33</v>
      </c>
      <c r="F34" s="16"/>
      <c r="G34" s="16"/>
      <c r="H34" s="16"/>
      <c r="I34" s="16"/>
      <c r="J34" s="16"/>
      <c r="K34" s="15"/>
      <c r="L34" s="1"/>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row>
    <row r="35" spans="2:75" s="2" customFormat="1" ht="15" x14ac:dyDescent="0.25">
      <c r="E35" s="42"/>
      <c r="F35" s="41"/>
      <c r="G35" s="41"/>
      <c r="H35" s="41"/>
      <c r="I35" s="41"/>
      <c r="J35" s="41"/>
      <c r="K35" s="64" t="s">
        <v>15</v>
      </c>
      <c r="L35" s="1"/>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row>
    <row r="36" spans="2:75" s="2" customFormat="1" ht="15" x14ac:dyDescent="0.25">
      <c r="D36" s="34" t="s">
        <v>38</v>
      </c>
      <c r="E36" s="65" t="s">
        <v>59</v>
      </c>
      <c r="F36" s="66"/>
      <c r="G36" s="66"/>
      <c r="H36" s="66"/>
      <c r="I36" s="66"/>
      <c r="J36" s="66"/>
      <c r="K36" s="86">
        <f>SUM(K19:K20)</f>
        <v>0</v>
      </c>
      <c r="L36" s="193" t="s">
        <v>72</v>
      </c>
      <c r="M36" s="191"/>
      <c r="N36" s="191"/>
      <c r="O36" s="191"/>
      <c r="P36" s="191"/>
      <c r="Q36" s="191"/>
      <c r="R36" s="191"/>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row>
    <row r="37" spans="2:75" s="2" customFormat="1" ht="15" x14ac:dyDescent="0.25">
      <c r="D37" s="7" t="s">
        <v>32</v>
      </c>
      <c r="E37" s="62" t="s">
        <v>63</v>
      </c>
      <c r="F37" s="63"/>
      <c r="G37" s="63"/>
      <c r="H37" s="63"/>
      <c r="I37" s="63"/>
      <c r="J37" s="63"/>
      <c r="K37" s="101">
        <f>-K46</f>
        <v>0</v>
      </c>
      <c r="L37" s="193" t="s">
        <v>78</v>
      </c>
      <c r="M37" s="191"/>
      <c r="N37" s="191"/>
      <c r="O37" s="191"/>
      <c r="P37" s="191"/>
      <c r="Q37" s="191"/>
      <c r="R37" s="191"/>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row>
    <row r="38" spans="2:75" s="2" customFormat="1" ht="15.75" thickBot="1" x14ac:dyDescent="0.3">
      <c r="D38" s="7" t="s">
        <v>31</v>
      </c>
      <c r="E38" s="33" t="s">
        <v>64</v>
      </c>
      <c r="F38" s="32"/>
      <c r="G38" s="32"/>
      <c r="H38" s="32"/>
      <c r="I38" s="32"/>
      <c r="J38" s="32"/>
      <c r="K38" s="87">
        <f>SUM(K36:K37)</f>
        <v>0</v>
      </c>
      <c r="L38" s="190" t="s">
        <v>73</v>
      </c>
      <c r="M38" s="191"/>
      <c r="N38" s="191"/>
      <c r="O38" s="191"/>
      <c r="P38" s="191"/>
      <c r="Q38" s="191"/>
      <c r="R38" s="191"/>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row>
    <row r="39" spans="2:75" s="2" customFormat="1" ht="15" x14ac:dyDescent="0.25">
      <c r="L39" s="1"/>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row>
    <row r="40" spans="2:75" s="2" customFormat="1" ht="15.75" x14ac:dyDescent="0.25">
      <c r="B40" s="23" t="s">
        <v>29</v>
      </c>
      <c r="C40" s="21"/>
      <c r="D40" s="21"/>
      <c r="E40" s="23"/>
      <c r="F40" s="21"/>
      <c r="G40" s="21"/>
      <c r="H40" s="21"/>
      <c r="I40" s="21"/>
      <c r="J40" s="21"/>
      <c r="K40" s="21"/>
      <c r="L40" s="22"/>
      <c r="M40" s="21"/>
      <c r="N40" s="21"/>
      <c r="O40" s="21"/>
      <c r="P40" s="21"/>
      <c r="Q40" s="21"/>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row>
    <row r="41" spans="2:75" s="2" customFormat="1" ht="15" x14ac:dyDescent="0.25">
      <c r="L41" s="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row>
    <row r="42" spans="2:75" s="2" customFormat="1" ht="15" x14ac:dyDescent="0.25">
      <c r="E42" s="160" t="s">
        <v>90</v>
      </c>
      <c r="F42" s="16"/>
      <c r="G42" s="16"/>
      <c r="H42" s="16"/>
      <c r="I42" s="16"/>
      <c r="J42" s="16"/>
      <c r="K42" s="15"/>
      <c r="L42" s="1"/>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row>
    <row r="43" spans="2:75" s="2" customFormat="1" ht="15" x14ac:dyDescent="0.25">
      <c r="E43" s="54"/>
      <c r="F43" s="31"/>
      <c r="G43" s="31"/>
      <c r="H43" s="31"/>
      <c r="I43" s="31"/>
      <c r="J43" s="31"/>
      <c r="K43" s="55" t="s">
        <v>15</v>
      </c>
      <c r="L43" s="1"/>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row>
    <row r="44" spans="2:75" s="2" customFormat="1" ht="15" x14ac:dyDescent="0.25">
      <c r="D44" s="7" t="s">
        <v>30</v>
      </c>
      <c r="E44" s="50" t="s">
        <v>61</v>
      </c>
      <c r="F44" s="51"/>
      <c r="G44" s="51"/>
      <c r="H44" s="51"/>
      <c r="I44" s="51"/>
      <c r="J44" s="106"/>
      <c r="K44" s="107">
        <f>IF(K54="Yes", "See Total",IF(K16="Monthly",K70/12*K51,IF(K16="Weekly - 52",K70/52*K51,IF(K16="Weekly - 53",K70/53*K51,IF(K16="Bi-Weekly - 26",K70/26*K51,IF(K16="Bi-Weekly - 27",K70/27*K51,K70/24*K51))))))</f>
        <v>0</v>
      </c>
      <c r="L44" s="193" t="str">
        <f>"=If [P] is Yes, then see [K], otherwise [Q]/"&amp;IF(K16="Monthly",12,IF(K16="Weekly - 52",52,IF(K16="Weekly - 53",53,IF(K16="Bi-Weekly - 26",26,IF(K16="Bi-Weekly - 27",27,24)))))&amp;"*[M]"</f>
        <v>=If [P] is Yes, then see [K], otherwise [Q]/12*[M]</v>
      </c>
      <c r="M44" s="191"/>
      <c r="N44" s="191"/>
      <c r="O44" s="191"/>
      <c r="P44" s="191"/>
      <c r="Q44" s="191"/>
      <c r="R44" s="191"/>
      <c r="U44" s="125"/>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row>
    <row r="45" spans="2:75" s="2" customFormat="1" ht="15" x14ac:dyDescent="0.25">
      <c r="D45" s="7" t="s">
        <v>28</v>
      </c>
      <c r="E45" s="62" t="s">
        <v>62</v>
      </c>
      <c r="F45" s="63"/>
      <c r="G45" s="63"/>
      <c r="H45" s="63"/>
      <c r="I45" s="63"/>
      <c r="J45" s="63"/>
      <c r="K45" s="102">
        <f>IF(K54="Yes","See Total",K83-K70)</f>
        <v>0</v>
      </c>
      <c r="L45" s="193" t="s">
        <v>82</v>
      </c>
      <c r="M45" s="191"/>
      <c r="N45" s="191"/>
      <c r="O45" s="191"/>
      <c r="P45" s="191"/>
      <c r="Q45" s="191"/>
      <c r="R45" s="191"/>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row>
    <row r="46" spans="2:75" s="2" customFormat="1" ht="31.5" customHeight="1" thickBot="1" x14ac:dyDescent="0.3">
      <c r="D46" s="7" t="s">
        <v>27</v>
      </c>
      <c r="E46" s="56" t="s">
        <v>60</v>
      </c>
      <c r="F46" s="57"/>
      <c r="G46" s="57"/>
      <c r="H46" s="57"/>
      <c r="I46" s="57"/>
      <c r="J46" s="57"/>
      <c r="K46" s="103">
        <f>IF(K54="Yes",MIN((K19+K20)*(112080/$H$69),112080),SUM(K44:K45))</f>
        <v>0</v>
      </c>
      <c r="L46" s="192" t="s">
        <v>91</v>
      </c>
      <c r="M46" s="174"/>
      <c r="N46" s="174"/>
      <c r="O46" s="174"/>
      <c r="P46" s="174"/>
      <c r="Q46" s="174"/>
      <c r="R46" s="174"/>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row>
    <row r="47" spans="2:75" s="2" customFormat="1" ht="15.75" thickTop="1" x14ac:dyDescent="0.25">
      <c r="E47" s="58"/>
      <c r="F47" s="59"/>
      <c r="G47" s="59"/>
      <c r="H47" s="59"/>
      <c r="I47" s="59"/>
      <c r="J47" s="59"/>
      <c r="K47" s="60"/>
      <c r="L47" s="1"/>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row>
    <row r="48" spans="2:75" s="2" customFormat="1" ht="15.75" thickBot="1" x14ac:dyDescent="0.3">
      <c r="D48" s="7" t="s">
        <v>26</v>
      </c>
      <c r="E48" s="49" t="s">
        <v>96</v>
      </c>
      <c r="F48" s="61"/>
      <c r="G48" s="61"/>
      <c r="H48" s="61"/>
      <c r="I48" s="61"/>
      <c r="J48" s="61"/>
      <c r="K48" s="162">
        <f>+IFERROR(K46/(K19+K20),0)</f>
        <v>0</v>
      </c>
      <c r="L48" s="192" t="s">
        <v>74</v>
      </c>
      <c r="M48" s="174"/>
      <c r="N48" s="174"/>
      <c r="O48" s="174"/>
      <c r="P48" s="174"/>
      <c r="Q48" s="174"/>
      <c r="R48" s="174"/>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row>
    <row r="49" spans="2:75" s="29" customFormat="1" ht="15" x14ac:dyDescent="0.25">
      <c r="L49" s="30"/>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row>
    <row r="50" spans="2:75" s="2" customFormat="1" ht="15" x14ac:dyDescent="0.25">
      <c r="E50" s="28" t="s">
        <v>24</v>
      </c>
      <c r="F50" s="27"/>
      <c r="G50" s="27"/>
      <c r="H50" s="27"/>
      <c r="I50" s="26"/>
      <c r="J50" s="26"/>
      <c r="K50" s="25"/>
      <c r="L50" s="24"/>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row>
    <row r="51" spans="2:75" s="2" customFormat="1" ht="15" x14ac:dyDescent="0.25">
      <c r="D51" s="7" t="s">
        <v>25</v>
      </c>
      <c r="E51" s="108" t="str">
        <f>"# of periods employed (in "&amp;IF(K16="Monthly","months",IF(OR(K16="Weekly",K16="Weekly - 52",K16="Weekly - 53"),"weeks",IF(OR(K16="Bi-Weekly",K16="Bi-Weekly - 26",K16="Bi-Weekly - 27"),"2 weekly periods","semi-months")))&amp;")"</f>
        <v># of periods employed (in months)</v>
      </c>
      <c r="F51" s="106"/>
      <c r="G51" s="106"/>
      <c r="H51" s="106"/>
      <c r="I51" s="106"/>
      <c r="J51" s="106"/>
      <c r="K51" s="109">
        <f>MAX(0,IF(K16="Monthly",(DAYS360(K17,K18+1,FALSE)/30),IF(OR(K16="Weekly - 52",K16="Weekly - 53"),(K18+1-K17)/7,IF(OR(K16="Bi-Weekly - 26",K16="Bi-Weekly - 27"),(K18+1-K17)/14,(DAYS360(K17,K18+1,FALSE)/30)*2))))</f>
        <v>10.966666666666667</v>
      </c>
      <c r="L51" s="193" t="str">
        <f>"[C] - [B] in "&amp;IF(K16="Monthly","months",IF(OR(K16="Weekly - 52",K16="Weekly - 53"),"weeks",IF(OR(K16="Bi-Weekly - 26",K16="Bi-Weekly - 27"),"2 weekly periods","semi-months")))</f>
        <v>[C] - [B] in months</v>
      </c>
      <c r="M51" s="191"/>
      <c r="N51" s="191"/>
      <c r="O51" s="191"/>
      <c r="P51" s="191"/>
      <c r="Q51" s="191"/>
      <c r="R51" s="19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row>
    <row r="52" spans="2:75" s="2" customFormat="1" ht="15" x14ac:dyDescent="0.25">
      <c r="D52" s="7" t="s">
        <v>23</v>
      </c>
      <c r="E52" s="110" t="s">
        <v>19</v>
      </c>
      <c r="F52" s="111"/>
      <c r="G52" s="111"/>
      <c r="H52" s="111"/>
      <c r="I52" s="111"/>
      <c r="J52" s="111"/>
      <c r="K52" s="100">
        <f>IFERROR(K19/K51*IF(K16="Monthly",12,IF(K16="Weekly - 52",52,IF(K16="Weekly - 53",53,IF(K16="Bi-Weekly - 26",26,IF(K16="Bi-Weekly - 27",27,24))))),0)</f>
        <v>0</v>
      </c>
      <c r="L52" s="193" t="str">
        <f>"[D]/[M]*"&amp;IF(K16="Monthly",12,IF(K16="Weekly - 52",52,IF(K16="Weekly - 53",53,IF(K16="Bi-Weekly - 26",26,IF(K16="Bi-Weekly - 27",27,24)))))</f>
        <v>[D]/[M]*12</v>
      </c>
      <c r="M52" s="191"/>
      <c r="N52" s="191"/>
      <c r="O52" s="191"/>
      <c r="P52" s="191"/>
      <c r="Q52" s="191"/>
      <c r="R52" s="191"/>
      <c r="U52" s="125"/>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row>
    <row r="53" spans="2:75" s="2" customFormat="1" ht="15" x14ac:dyDescent="0.25">
      <c r="D53" s="7" t="s">
        <v>22</v>
      </c>
      <c r="E53" s="52" t="s">
        <v>18</v>
      </c>
      <c r="F53" s="53"/>
      <c r="G53" s="53"/>
      <c r="H53" s="53"/>
      <c r="I53" s="53"/>
      <c r="J53" s="53"/>
      <c r="K53" s="88">
        <f>+K20+K52</f>
        <v>0</v>
      </c>
      <c r="L53" s="192" t="s">
        <v>77</v>
      </c>
      <c r="M53" s="174"/>
      <c r="N53" s="174"/>
      <c r="O53" s="174"/>
      <c r="P53" s="174"/>
      <c r="Q53" s="174"/>
      <c r="R53" s="174"/>
      <c r="U53" s="125"/>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row>
    <row r="54" spans="2:75" s="155" customFormat="1" ht="15" customHeight="1" thickBot="1" x14ac:dyDescent="0.3">
      <c r="D54" s="7" t="s">
        <v>21</v>
      </c>
      <c r="E54" s="156" t="s">
        <v>80</v>
      </c>
      <c r="F54" s="157"/>
      <c r="G54" s="157"/>
      <c r="H54" s="157"/>
      <c r="I54" s="157"/>
      <c r="J54" s="157"/>
      <c r="K54" s="158" t="str">
        <f>IF(K53&gt;1000000,"Yes","No")</f>
        <v>No</v>
      </c>
      <c r="L54" s="192"/>
      <c r="M54" s="174"/>
      <c r="N54" s="174"/>
      <c r="O54" s="174"/>
      <c r="P54" s="174"/>
      <c r="Q54" s="174"/>
      <c r="R54" s="174"/>
    </row>
    <row r="55" spans="2:75" s="2" customFormat="1" ht="6.75" customHeight="1" x14ac:dyDescent="0.25">
      <c r="K55" s="116"/>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row>
    <row r="56" spans="2:75" s="2" customFormat="1" ht="6.75" customHeight="1" x14ac:dyDescent="0.25">
      <c r="L56" s="1"/>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row>
    <row r="57" spans="2:75" s="2" customFormat="1" ht="6.75" customHeight="1" x14ac:dyDescent="0.25">
      <c r="L57" s="1"/>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row>
    <row r="58" spans="2:75" s="2" customFormat="1" ht="6.75" customHeight="1" x14ac:dyDescent="0.25">
      <c r="L58" s="1"/>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row>
    <row r="59" spans="2:75" s="2" customFormat="1" ht="15.75" x14ac:dyDescent="0.25">
      <c r="B59" s="23" t="s">
        <v>17</v>
      </c>
      <c r="C59" s="21"/>
      <c r="D59" s="21"/>
      <c r="E59" s="23"/>
      <c r="F59" s="21"/>
      <c r="G59" s="21"/>
      <c r="H59" s="21"/>
      <c r="I59" s="21"/>
      <c r="J59" s="21"/>
      <c r="K59" s="21"/>
      <c r="L59" s="22"/>
      <c r="M59" s="21"/>
      <c r="N59" s="21"/>
      <c r="O59" s="21"/>
      <c r="P59" s="21"/>
      <c r="Q59" s="21"/>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row>
    <row r="60" spans="2:75" s="2" customFormat="1" ht="3.75" customHeight="1" x14ac:dyDescent="0.25">
      <c r="E60" s="18"/>
      <c r="F60" s="20"/>
      <c r="G60" s="19"/>
      <c r="H60" s="19"/>
      <c r="L60" s="1"/>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row>
    <row r="61" spans="2:75" s="2" customFormat="1" ht="15" x14ac:dyDescent="0.25">
      <c r="E61" s="18" t="s">
        <v>79</v>
      </c>
      <c r="L61" s="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row>
    <row r="62" spans="2:75" s="2" customFormat="1" ht="15" x14ac:dyDescent="0.25">
      <c r="E62" s="160" t="s">
        <v>94</v>
      </c>
      <c r="F62" s="16"/>
      <c r="G62" s="16"/>
      <c r="H62" s="16"/>
      <c r="I62" s="16"/>
      <c r="J62" s="16"/>
      <c r="K62" s="15"/>
      <c r="L62" s="1"/>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row>
    <row r="63" spans="2:75" s="2" customFormat="1" ht="15" x14ac:dyDescent="0.25">
      <c r="E63" s="14" t="s">
        <v>15</v>
      </c>
      <c r="F63" s="13"/>
      <c r="G63" s="13"/>
      <c r="H63" s="13"/>
      <c r="I63" s="13"/>
      <c r="J63" s="13"/>
      <c r="K63" s="12"/>
      <c r="L63" s="1"/>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row>
    <row r="64" spans="2:75" s="2" customFormat="1" ht="25.5" x14ac:dyDescent="0.25">
      <c r="E64" s="47" t="s">
        <v>14</v>
      </c>
      <c r="F64" s="11" t="s">
        <v>13</v>
      </c>
      <c r="G64" s="11" t="s">
        <v>12</v>
      </c>
      <c r="H64" s="10" t="s">
        <v>11</v>
      </c>
      <c r="I64" s="10" t="s">
        <v>10</v>
      </c>
      <c r="J64" s="10" t="s">
        <v>9</v>
      </c>
      <c r="K64" s="77" t="s">
        <v>8</v>
      </c>
      <c r="L64" s="1"/>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row>
    <row r="65" spans="4:75" s="2" customFormat="1" ht="15" x14ac:dyDescent="0.25">
      <c r="E65" s="50" t="s">
        <v>7</v>
      </c>
      <c r="F65" s="70" t="s">
        <v>6</v>
      </c>
      <c r="G65" s="131">
        <v>1</v>
      </c>
      <c r="H65" s="131">
        <v>48000</v>
      </c>
      <c r="I65" s="131">
        <f>IF(K52&gt;=H65,H65,K52)</f>
        <v>0</v>
      </c>
      <c r="J65" s="71">
        <v>5.0000000000000001E-3</v>
      </c>
      <c r="K65" s="89">
        <f>SUM(I65*J65)</f>
        <v>0</v>
      </c>
      <c r="L65" s="1"/>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row>
    <row r="66" spans="4:75" s="2" customFormat="1" ht="15" x14ac:dyDescent="0.25">
      <c r="E66" s="52" t="s">
        <v>5</v>
      </c>
      <c r="F66" s="72" t="s">
        <v>4</v>
      </c>
      <c r="G66" s="132">
        <v>48001</v>
      </c>
      <c r="H66" s="132">
        <v>96000</v>
      </c>
      <c r="I66" s="132">
        <f>IF($K$52&lt;=H65,0,IF($K$52&gt;H66,H66-H65,$K$52-H65))</f>
        <v>0</v>
      </c>
      <c r="J66" s="73">
        <v>9.2499999999999999E-2</v>
      </c>
      <c r="K66" s="90">
        <f>SUM(I66*J66)</f>
        <v>0</v>
      </c>
      <c r="L66" s="1"/>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row>
    <row r="67" spans="4:75" s="2" customFormat="1" ht="15" x14ac:dyDescent="0.25">
      <c r="E67" s="52" t="s">
        <v>88</v>
      </c>
      <c r="F67" s="72" t="s">
        <v>3</v>
      </c>
      <c r="G67" s="132">
        <v>96001</v>
      </c>
      <c r="H67" s="132">
        <v>200000</v>
      </c>
      <c r="I67" s="132">
        <f>IF($K$52&lt;=H66,0,IF($K$52&gt;H67,H67-H66,$K$52-H66))</f>
        <v>0</v>
      </c>
      <c r="J67" s="73">
        <v>0.1</v>
      </c>
      <c r="K67" s="90">
        <f>SUM(I67*J67)</f>
        <v>0</v>
      </c>
      <c r="L67" s="1"/>
      <c r="P67" s="124"/>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row>
    <row r="68" spans="4:75" s="2" customFormat="1" ht="15" x14ac:dyDescent="0.25">
      <c r="E68" s="52" t="s">
        <v>89</v>
      </c>
      <c r="F68" s="72" t="s">
        <v>2</v>
      </c>
      <c r="G68" s="132">
        <v>200001</v>
      </c>
      <c r="H68" s="132">
        <v>500000</v>
      </c>
      <c r="I68" s="132">
        <f>IF($K$52&lt;=H67,0,IF($K$52&gt;H68,H68-H67,$K$52-H67))</f>
        <v>0</v>
      </c>
      <c r="J68" s="73">
        <v>0.115</v>
      </c>
      <c r="K68" s="90">
        <f>SUM(I68*J68)</f>
        <v>0</v>
      </c>
      <c r="L68" s="1"/>
      <c r="P68" s="124"/>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row>
    <row r="69" spans="4:75" s="2" customFormat="1" ht="15" x14ac:dyDescent="0.25">
      <c r="E69" s="74" t="s">
        <v>87</v>
      </c>
      <c r="F69" s="75" t="s">
        <v>86</v>
      </c>
      <c r="G69" s="133">
        <v>500001</v>
      </c>
      <c r="H69" s="133">
        <v>1000000</v>
      </c>
      <c r="I69" s="133">
        <f>IF($K$52&lt;=H68,0,IF($K$52&gt;H69,H69-H68,$K$52-H68))</f>
        <v>0</v>
      </c>
      <c r="J69" s="76">
        <v>0.125</v>
      </c>
      <c r="K69" s="90">
        <f>SUM(I69*J69)</f>
        <v>0</v>
      </c>
      <c r="L69" s="1"/>
      <c r="P69" s="124"/>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row>
    <row r="70" spans="4:75" s="2" customFormat="1" ht="15.75" thickBot="1" x14ac:dyDescent="0.3">
      <c r="D70" s="7" t="s">
        <v>20</v>
      </c>
      <c r="E70" s="48"/>
      <c r="F70" s="9" t="s">
        <v>1</v>
      </c>
      <c r="G70" s="9"/>
      <c r="H70" s="9"/>
      <c r="I70" s="92">
        <f>I65+I66+I67+I68+I69</f>
        <v>0</v>
      </c>
      <c r="J70" s="8"/>
      <c r="K70" s="91">
        <f>SUM(K65:K69)</f>
        <v>0</v>
      </c>
      <c r="L70" s="173" t="s">
        <v>75</v>
      </c>
      <c r="M70" s="174"/>
      <c r="N70" s="174"/>
      <c r="O70" s="174"/>
      <c r="P70" s="174"/>
      <c r="Q70" s="174"/>
      <c r="R70" s="174"/>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row>
    <row r="71" spans="4:75" s="2" customFormat="1" ht="8.25" customHeight="1" x14ac:dyDescent="0.25">
      <c r="L71" s="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row>
    <row r="72" spans="4:75" s="2" customFormat="1" ht="8.25" customHeight="1" x14ac:dyDescent="0.25">
      <c r="L72" s="1"/>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row>
    <row r="73" spans="4:75" s="2" customFormat="1" ht="8.25" customHeight="1" x14ac:dyDescent="0.25">
      <c r="L73" s="1"/>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row>
    <row r="74" spans="4:75" s="2" customFormat="1" ht="15" x14ac:dyDescent="0.25">
      <c r="E74" s="18" t="s">
        <v>16</v>
      </c>
      <c r="L74" s="1"/>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row>
    <row r="75" spans="4:75" s="2" customFormat="1" ht="15" x14ac:dyDescent="0.25">
      <c r="E75" s="160" t="s">
        <v>95</v>
      </c>
      <c r="F75" s="16"/>
      <c r="G75" s="16"/>
      <c r="H75" s="16"/>
      <c r="I75" s="16"/>
      <c r="J75" s="16"/>
      <c r="K75" s="15"/>
      <c r="L75" s="1"/>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row>
    <row r="76" spans="4:75" s="2" customFormat="1" ht="15" x14ac:dyDescent="0.25">
      <c r="E76" s="14" t="s">
        <v>15</v>
      </c>
      <c r="F76" s="13"/>
      <c r="G76" s="13"/>
      <c r="H76" s="13"/>
      <c r="I76" s="13"/>
      <c r="J76" s="13"/>
      <c r="K76" s="12"/>
      <c r="L76" s="1"/>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row>
    <row r="77" spans="4:75" s="2" customFormat="1" ht="25.5" x14ac:dyDescent="0.25">
      <c r="E77" s="47" t="s">
        <v>14</v>
      </c>
      <c r="F77" s="11" t="s">
        <v>13</v>
      </c>
      <c r="G77" s="11" t="s">
        <v>12</v>
      </c>
      <c r="H77" s="10" t="s">
        <v>11</v>
      </c>
      <c r="I77" s="10" t="s">
        <v>10</v>
      </c>
      <c r="J77" s="10" t="s">
        <v>9</v>
      </c>
      <c r="K77" s="77" t="s">
        <v>8</v>
      </c>
      <c r="L77" s="1"/>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row>
    <row r="78" spans="4:75" s="2" customFormat="1" ht="15" x14ac:dyDescent="0.25">
      <c r="E78" s="50" t="str">
        <f>E65</f>
        <v>Less than or equal to $48,000</v>
      </c>
      <c r="F78" s="70" t="s">
        <v>6</v>
      </c>
      <c r="G78" s="131">
        <f>G65</f>
        <v>1</v>
      </c>
      <c r="H78" s="131">
        <f>H65</f>
        <v>48000</v>
      </c>
      <c r="I78" s="131">
        <f>IF(K53&gt;=H78,H78,K53)</f>
        <v>0</v>
      </c>
      <c r="J78" s="134">
        <f>J65</f>
        <v>5.0000000000000001E-3</v>
      </c>
      <c r="K78" s="135">
        <f>SUM(I78*J78)</f>
        <v>0</v>
      </c>
      <c r="L78" s="3"/>
      <c r="M78" s="136"/>
      <c r="N78" s="136"/>
      <c r="O78" s="136"/>
      <c r="P78" s="136"/>
      <c r="Q78" s="136"/>
      <c r="R78" s="136"/>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row>
    <row r="79" spans="4:75" s="2" customFormat="1" ht="15" x14ac:dyDescent="0.25">
      <c r="E79" s="52" t="str">
        <f t="shared" ref="E79:E81" si="0">E66</f>
        <v>$48,001 to $96,000</v>
      </c>
      <c r="F79" s="72" t="s">
        <v>4</v>
      </c>
      <c r="G79" s="132">
        <f t="shared" ref="G79:H79" si="1">G66</f>
        <v>48001</v>
      </c>
      <c r="H79" s="132">
        <f t="shared" si="1"/>
        <v>96000</v>
      </c>
      <c r="I79" s="132">
        <f>IF($K$53&lt;=H78,0,IF($K$53&gt;H79,H79-H78,$K$53-H78))</f>
        <v>0</v>
      </c>
      <c r="J79" s="137">
        <f>J66</f>
        <v>9.2499999999999999E-2</v>
      </c>
      <c r="K79" s="138">
        <f>SUM(I79*J79)</f>
        <v>0</v>
      </c>
      <c r="L79" s="3"/>
      <c r="M79" s="136"/>
      <c r="N79" s="136"/>
      <c r="O79" s="136"/>
      <c r="P79" s="136"/>
      <c r="Q79" s="136"/>
      <c r="R79" s="136"/>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row>
    <row r="80" spans="4:75" s="2" customFormat="1" ht="15" x14ac:dyDescent="0.25">
      <c r="E80" s="52" t="str">
        <f t="shared" si="0"/>
        <v>$96,001 to $200,000</v>
      </c>
      <c r="F80" s="72" t="s">
        <v>3</v>
      </c>
      <c r="G80" s="132">
        <f t="shared" ref="G80:H80" si="2">G67</f>
        <v>96001</v>
      </c>
      <c r="H80" s="132">
        <f t="shared" si="2"/>
        <v>200000</v>
      </c>
      <c r="I80" s="132">
        <f>IF($K$53&lt;=H79,0,IF($K$53&gt;H80,H80-H79,$K$53-H79))</f>
        <v>0</v>
      </c>
      <c r="J80" s="137">
        <f>J67</f>
        <v>0.1</v>
      </c>
      <c r="K80" s="138">
        <f>SUM(I80*J80)</f>
        <v>0</v>
      </c>
      <c r="L80" s="3"/>
      <c r="M80" s="136"/>
      <c r="N80" s="136"/>
      <c r="O80" s="136"/>
      <c r="P80" s="136"/>
      <c r="Q80" s="136"/>
      <c r="R80" s="136"/>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row>
    <row r="81" spans="4:75" s="2" customFormat="1" ht="15" x14ac:dyDescent="0.25">
      <c r="E81" s="52" t="str">
        <f t="shared" si="0"/>
        <v>$200,001 to $500,000</v>
      </c>
      <c r="F81" s="72" t="s">
        <v>2</v>
      </c>
      <c r="G81" s="132">
        <f t="shared" ref="G81:H81" si="3">G68</f>
        <v>200001</v>
      </c>
      <c r="H81" s="132">
        <f t="shared" si="3"/>
        <v>500000</v>
      </c>
      <c r="I81" s="132">
        <f>IF($K$53&lt;=H80,0,IF($K$53&gt;H81,H81-H80,$K$53-H80))</f>
        <v>0</v>
      </c>
      <c r="J81" s="137">
        <f>J68</f>
        <v>0.115</v>
      </c>
      <c r="K81" s="138">
        <f>SUM(I81*J81)</f>
        <v>0</v>
      </c>
      <c r="L81" s="3"/>
      <c r="M81" s="136"/>
      <c r="N81" s="136"/>
      <c r="O81" s="136"/>
      <c r="P81" s="136"/>
      <c r="Q81" s="136"/>
      <c r="R81" s="136"/>
      <c r="U81" s="123"/>
      <c r="V81" s="123"/>
      <c r="W81" s="123"/>
      <c r="X81" s="123"/>
      <c r="Y81" s="123"/>
      <c r="Z81" s="123"/>
      <c r="AA81" s="123"/>
      <c r="AB81" s="123"/>
      <c r="AC81" s="123"/>
      <c r="AD81" s="123"/>
      <c r="AE81" s="123"/>
      <c r="AF81" s="123"/>
      <c r="AG81" s="123"/>
      <c r="AH81" s="123"/>
      <c r="AI81" s="123"/>
      <c r="AJ81" s="123"/>
      <c r="AK81" s="123"/>
      <c r="AL81" s="123"/>
      <c r="AM81" s="123"/>
      <c r="AN81" s="123"/>
      <c r="AO81" s="123"/>
      <c r="AP81" s="123"/>
      <c r="AQ81" s="123"/>
      <c r="AR81" s="123"/>
      <c r="AS81" s="123"/>
      <c r="AT81" s="123"/>
      <c r="AU81" s="123"/>
      <c r="AV81" s="123"/>
      <c r="AW81" s="123"/>
      <c r="AX81" s="123"/>
      <c r="AY81" s="123"/>
      <c r="AZ81" s="123"/>
      <c r="BA81" s="123"/>
      <c r="BB81" s="123"/>
      <c r="BC81" s="123"/>
      <c r="BD81" s="123"/>
      <c r="BE81" s="123"/>
      <c r="BF81" s="123"/>
      <c r="BG81" s="123"/>
      <c r="BH81" s="123"/>
      <c r="BI81" s="123"/>
      <c r="BJ81" s="123"/>
      <c r="BK81" s="123"/>
      <c r="BL81" s="123"/>
      <c r="BM81" s="123"/>
      <c r="BN81" s="123"/>
      <c r="BO81" s="123"/>
      <c r="BP81" s="123"/>
      <c r="BQ81" s="123"/>
      <c r="BR81" s="123"/>
      <c r="BS81" s="123"/>
      <c r="BT81" s="123"/>
      <c r="BU81" s="123"/>
      <c r="BV81" s="123"/>
      <c r="BW81" s="123"/>
    </row>
    <row r="82" spans="4:75" s="2" customFormat="1" ht="15" x14ac:dyDescent="0.25">
      <c r="E82" s="163" t="str">
        <f>E69</f>
        <v>$500,001 to $1,000,000</v>
      </c>
      <c r="F82" s="164" t="s">
        <v>86</v>
      </c>
      <c r="G82" s="165">
        <f>G69</f>
        <v>500001</v>
      </c>
      <c r="H82" s="165">
        <f>H69</f>
        <v>1000000</v>
      </c>
      <c r="I82" s="165">
        <f>IF($K$53&lt;=H81,0,IF($K$53&gt;H82,H82-H81,$K$53-H81))</f>
        <v>0</v>
      </c>
      <c r="J82" s="166">
        <v>0.125</v>
      </c>
      <c r="K82" s="167">
        <f>SUM(I82*J82)</f>
        <v>0</v>
      </c>
      <c r="L82" s="3"/>
      <c r="M82" s="136"/>
      <c r="N82" s="136"/>
      <c r="O82" s="136"/>
      <c r="P82" s="136"/>
      <c r="Q82" s="136"/>
      <c r="R82" s="136"/>
      <c r="U82" s="123"/>
      <c r="V82" s="123"/>
      <c r="W82" s="123"/>
      <c r="X82" s="123"/>
      <c r="Y82" s="123"/>
      <c r="Z82" s="123"/>
      <c r="AA82" s="123"/>
      <c r="AB82" s="123"/>
      <c r="AC82" s="123"/>
      <c r="AD82" s="123"/>
      <c r="AE82" s="123"/>
      <c r="AF82" s="123"/>
      <c r="AG82" s="123"/>
      <c r="AH82" s="123"/>
      <c r="AI82" s="123"/>
      <c r="AJ82" s="123"/>
      <c r="AK82" s="123"/>
      <c r="AL82" s="123"/>
      <c r="AM82" s="123"/>
      <c r="AN82" s="123"/>
      <c r="AO82" s="123"/>
      <c r="AP82" s="123"/>
      <c r="AQ82" s="123"/>
      <c r="AR82" s="123"/>
      <c r="AS82" s="123"/>
      <c r="AT82" s="123"/>
      <c r="AU82" s="123"/>
      <c r="AV82" s="123"/>
      <c r="AW82" s="123"/>
      <c r="AX82" s="123"/>
      <c r="AY82" s="123"/>
      <c r="AZ82" s="123"/>
      <c r="BA82" s="123"/>
      <c r="BB82" s="123"/>
      <c r="BC82" s="123"/>
      <c r="BD82" s="123"/>
      <c r="BE82" s="123"/>
      <c r="BF82" s="123"/>
      <c r="BG82" s="123"/>
      <c r="BH82" s="123"/>
      <c r="BI82" s="123"/>
      <c r="BJ82" s="123"/>
      <c r="BK82" s="123"/>
      <c r="BL82" s="123"/>
      <c r="BM82" s="123"/>
      <c r="BN82" s="123"/>
      <c r="BO82" s="123"/>
      <c r="BP82" s="123"/>
      <c r="BQ82" s="123"/>
      <c r="BR82" s="123"/>
      <c r="BS82" s="123"/>
      <c r="BT82" s="123"/>
      <c r="BU82" s="123"/>
      <c r="BV82" s="123"/>
      <c r="BW82" s="123"/>
    </row>
    <row r="83" spans="4:75" s="2" customFormat="1" ht="15.75" thickBot="1" x14ac:dyDescent="0.3">
      <c r="D83" s="7" t="s">
        <v>81</v>
      </c>
      <c r="E83" s="48"/>
      <c r="F83" s="9" t="s">
        <v>1</v>
      </c>
      <c r="G83" s="127"/>
      <c r="H83" s="127"/>
      <c r="I83" s="128">
        <f>I78+I79+I80+I81+I82</f>
        <v>0</v>
      </c>
      <c r="J83" s="129"/>
      <c r="K83" s="130">
        <f>SUM(K78:K82)</f>
        <v>0</v>
      </c>
      <c r="L83" s="190" t="s">
        <v>76</v>
      </c>
      <c r="M83" s="191"/>
      <c r="N83" s="191"/>
      <c r="O83" s="191"/>
      <c r="P83" s="191"/>
      <c r="Q83" s="191"/>
      <c r="R83" s="191"/>
      <c r="U83" s="123"/>
      <c r="V83" s="123"/>
      <c r="W83" s="123"/>
      <c r="X83" s="123"/>
      <c r="Y83" s="123"/>
      <c r="Z83" s="123"/>
      <c r="AA83" s="123"/>
      <c r="AB83" s="123"/>
      <c r="AC83" s="123"/>
      <c r="AD83" s="123"/>
      <c r="AE83" s="123"/>
      <c r="AF83" s="123"/>
      <c r="AG83" s="123"/>
      <c r="AH83" s="123"/>
      <c r="AI83" s="123"/>
      <c r="AJ83" s="123"/>
      <c r="AK83" s="123"/>
      <c r="AL83" s="123"/>
      <c r="AM83" s="123"/>
      <c r="AN83" s="123"/>
      <c r="AO83" s="123"/>
      <c r="AP83" s="123"/>
      <c r="AQ83" s="123"/>
      <c r="AR83" s="123"/>
      <c r="AS83" s="123"/>
      <c r="AT83" s="123"/>
      <c r="AU83" s="123"/>
      <c r="AV83" s="123"/>
      <c r="AW83" s="123"/>
      <c r="AX83" s="123"/>
      <c r="AY83" s="123"/>
      <c r="AZ83" s="123"/>
      <c r="BA83" s="123"/>
      <c r="BB83" s="123"/>
      <c r="BC83" s="123"/>
      <c r="BD83" s="123"/>
      <c r="BE83" s="123"/>
      <c r="BF83" s="123"/>
      <c r="BG83" s="123"/>
      <c r="BH83" s="123"/>
      <c r="BI83" s="123"/>
      <c r="BJ83" s="123"/>
      <c r="BK83" s="123"/>
      <c r="BL83" s="123"/>
      <c r="BM83" s="123"/>
      <c r="BN83" s="123"/>
      <c r="BO83" s="123"/>
      <c r="BP83" s="123"/>
      <c r="BQ83" s="123"/>
      <c r="BR83" s="123"/>
      <c r="BS83" s="123"/>
      <c r="BT83" s="123"/>
      <c r="BU83" s="123"/>
      <c r="BV83" s="123"/>
      <c r="BW83" s="123"/>
    </row>
    <row r="84" spans="4:75" s="2" customFormat="1" ht="5.25" customHeight="1" thickBot="1" x14ac:dyDescent="0.3">
      <c r="D84" s="7"/>
      <c r="E84" s="117"/>
      <c r="F84" s="118"/>
      <c r="G84" s="118"/>
      <c r="H84" s="118"/>
      <c r="I84" s="118"/>
      <c r="J84" s="119"/>
      <c r="K84" s="120"/>
      <c r="L84" s="115"/>
      <c r="M84" s="115"/>
      <c r="N84" s="115"/>
      <c r="O84" s="115"/>
      <c r="P84" s="115"/>
      <c r="Q84" s="115"/>
      <c r="R84" s="115"/>
      <c r="U84" s="123"/>
      <c r="V84" s="123"/>
      <c r="W84" s="123"/>
      <c r="X84" s="123"/>
      <c r="Y84" s="123"/>
      <c r="Z84" s="123"/>
      <c r="AA84" s="123"/>
      <c r="AB84" s="123"/>
      <c r="AC84" s="123"/>
      <c r="AD84" s="123"/>
      <c r="AE84" s="123"/>
      <c r="AF84" s="123"/>
      <c r="AG84" s="123"/>
      <c r="AH84" s="123"/>
      <c r="AI84" s="123"/>
      <c r="AJ84" s="123"/>
      <c r="AK84" s="123"/>
      <c r="AL84" s="123"/>
      <c r="AM84" s="123"/>
      <c r="AN84" s="123"/>
      <c r="AO84" s="123"/>
      <c r="AP84" s="123"/>
      <c r="AQ84" s="123"/>
      <c r="AR84" s="123"/>
      <c r="AS84" s="123"/>
      <c r="AT84" s="123"/>
      <c r="AU84" s="123"/>
      <c r="AV84" s="123"/>
      <c r="AW84" s="123"/>
      <c r="AX84" s="123"/>
      <c r="AY84" s="123"/>
      <c r="AZ84" s="123"/>
      <c r="BA84" s="123"/>
      <c r="BB84" s="123"/>
      <c r="BC84" s="123"/>
      <c r="BD84" s="123"/>
      <c r="BE84" s="123"/>
      <c r="BF84" s="123"/>
      <c r="BG84" s="123"/>
      <c r="BH84" s="123"/>
      <c r="BI84" s="123"/>
      <c r="BJ84" s="123"/>
      <c r="BK84" s="123"/>
      <c r="BL84" s="123"/>
      <c r="BM84" s="123"/>
      <c r="BN84" s="123"/>
      <c r="BO84" s="123"/>
      <c r="BP84" s="123"/>
      <c r="BQ84" s="123"/>
      <c r="BR84" s="123"/>
      <c r="BS84" s="123"/>
      <c r="BT84" s="123"/>
      <c r="BU84" s="123"/>
      <c r="BV84" s="123"/>
      <c r="BW84" s="123"/>
    </row>
    <row r="85" spans="4:75" s="2" customFormat="1" ht="15" x14ac:dyDescent="0.25">
      <c r="D85" s="105" t="s">
        <v>0</v>
      </c>
      <c r="E85" s="5"/>
      <c r="F85" s="5"/>
      <c r="G85" s="5"/>
      <c r="H85" s="5"/>
      <c r="I85" s="5"/>
      <c r="J85" s="5"/>
      <c r="K85" s="5"/>
      <c r="L85" s="6"/>
      <c r="M85" s="5"/>
      <c r="N85" s="5"/>
      <c r="O85" s="5"/>
      <c r="P85" s="5"/>
      <c r="Q85" s="4"/>
      <c r="U85" s="123"/>
      <c r="V85" s="123"/>
      <c r="W85" s="123"/>
      <c r="X85" s="123"/>
      <c r="Y85" s="123"/>
      <c r="Z85" s="123"/>
      <c r="AA85" s="123"/>
      <c r="AB85" s="123"/>
      <c r="AC85" s="123"/>
      <c r="AD85" s="123"/>
      <c r="AE85" s="123"/>
      <c r="AF85" s="123"/>
      <c r="AG85" s="123"/>
      <c r="AH85" s="123"/>
      <c r="AI85" s="123"/>
      <c r="AJ85" s="123"/>
      <c r="AK85" s="123"/>
      <c r="AL85" s="123"/>
      <c r="AM85" s="123"/>
      <c r="AN85" s="123"/>
      <c r="AO85" s="123"/>
      <c r="AP85" s="123"/>
      <c r="AQ85" s="123"/>
      <c r="AR85" s="123"/>
      <c r="AS85" s="123"/>
      <c r="AT85" s="123"/>
      <c r="AU85" s="123"/>
      <c r="AV85" s="123"/>
      <c r="AW85" s="123"/>
      <c r="AX85" s="123"/>
      <c r="AY85" s="123"/>
      <c r="AZ85" s="123"/>
      <c r="BA85" s="123"/>
      <c r="BB85" s="123"/>
      <c r="BC85" s="123"/>
      <c r="BD85" s="123"/>
      <c r="BE85" s="123"/>
      <c r="BF85" s="123"/>
      <c r="BG85" s="123"/>
      <c r="BH85" s="123"/>
      <c r="BI85" s="123"/>
      <c r="BJ85" s="123"/>
      <c r="BK85" s="123"/>
      <c r="BL85" s="123"/>
      <c r="BM85" s="123"/>
      <c r="BN85" s="123"/>
      <c r="BO85" s="123"/>
      <c r="BP85" s="123"/>
      <c r="BQ85" s="123"/>
      <c r="BR85" s="123"/>
      <c r="BS85" s="123"/>
      <c r="BT85" s="123"/>
      <c r="BU85" s="123"/>
      <c r="BV85" s="123"/>
      <c r="BW85" s="123"/>
    </row>
    <row r="86" spans="4:75" s="2" customFormat="1" ht="153" customHeight="1" thickBot="1" x14ac:dyDescent="0.3">
      <c r="D86" s="170" t="s">
        <v>92</v>
      </c>
      <c r="E86" s="171"/>
      <c r="F86" s="171"/>
      <c r="G86" s="171"/>
      <c r="H86" s="171"/>
      <c r="I86" s="171"/>
      <c r="J86" s="171"/>
      <c r="K86" s="171"/>
      <c r="L86" s="171"/>
      <c r="M86" s="171"/>
      <c r="N86" s="171"/>
      <c r="O86" s="171"/>
      <c r="P86" s="171"/>
      <c r="Q86" s="172"/>
      <c r="U86" s="123"/>
      <c r="V86" s="123"/>
      <c r="W86" s="123"/>
      <c r="X86" s="123"/>
      <c r="Y86" s="123"/>
      <c r="Z86" s="123"/>
      <c r="AA86" s="123"/>
      <c r="AB86" s="123"/>
      <c r="AC86" s="123"/>
      <c r="AD86" s="123"/>
      <c r="AE86" s="123"/>
      <c r="AF86" s="123"/>
      <c r="AG86" s="123"/>
      <c r="AH86" s="123"/>
      <c r="AI86" s="123"/>
      <c r="AJ86" s="123"/>
      <c r="AK86" s="123"/>
      <c r="AL86" s="123"/>
      <c r="AM86" s="123"/>
      <c r="AN86" s="123"/>
      <c r="AO86" s="123"/>
      <c r="AP86" s="123"/>
      <c r="AQ86" s="123"/>
      <c r="AR86" s="123"/>
      <c r="AS86" s="123"/>
      <c r="AT86" s="123"/>
      <c r="AU86" s="123"/>
      <c r="AV86" s="123"/>
      <c r="AW86" s="123"/>
      <c r="AX86" s="123"/>
      <c r="AY86" s="123"/>
      <c r="AZ86" s="123"/>
      <c r="BA86" s="123"/>
      <c r="BB86" s="123"/>
      <c r="BC86" s="123"/>
      <c r="BD86" s="123"/>
      <c r="BE86" s="123"/>
      <c r="BF86" s="123"/>
      <c r="BG86" s="123"/>
      <c r="BH86" s="123"/>
      <c r="BI86" s="123"/>
      <c r="BJ86" s="123"/>
      <c r="BK86" s="123"/>
      <c r="BL86" s="123"/>
      <c r="BM86" s="123"/>
      <c r="BN86" s="123"/>
      <c r="BO86" s="123"/>
      <c r="BP86" s="123"/>
      <c r="BQ86" s="123"/>
      <c r="BR86" s="123"/>
      <c r="BS86" s="123"/>
      <c r="BT86" s="123"/>
      <c r="BU86" s="123"/>
      <c r="BV86" s="123"/>
      <c r="BW86" s="123"/>
    </row>
    <row r="87" spans="4:75" s="2" customFormat="1" ht="15" x14ac:dyDescent="0.25">
      <c r="L87" s="1"/>
      <c r="U87" s="123"/>
      <c r="V87" s="123"/>
      <c r="W87" s="123"/>
      <c r="X87" s="123"/>
      <c r="Y87" s="123"/>
      <c r="Z87" s="123"/>
      <c r="AA87" s="123"/>
      <c r="AB87" s="123"/>
      <c r="AC87" s="123"/>
      <c r="AD87" s="123"/>
      <c r="AE87" s="123"/>
      <c r="AF87" s="123"/>
      <c r="AG87" s="123"/>
      <c r="AH87" s="123"/>
      <c r="AI87" s="123"/>
      <c r="AJ87" s="123"/>
      <c r="AK87" s="123"/>
      <c r="AL87" s="123"/>
      <c r="AM87" s="123"/>
      <c r="AN87" s="123"/>
      <c r="AO87" s="123"/>
      <c r="AP87" s="123"/>
      <c r="AQ87" s="123"/>
      <c r="AR87" s="123"/>
      <c r="AS87" s="123"/>
      <c r="AT87" s="123"/>
      <c r="AU87" s="123"/>
      <c r="AV87" s="123"/>
      <c r="AW87" s="123"/>
      <c r="AX87" s="123"/>
      <c r="AY87" s="123"/>
      <c r="AZ87" s="123"/>
      <c r="BA87" s="123"/>
      <c r="BB87" s="123"/>
      <c r="BC87" s="123"/>
      <c r="BD87" s="123"/>
      <c r="BE87" s="123"/>
      <c r="BF87" s="123"/>
      <c r="BG87" s="123"/>
      <c r="BH87" s="123"/>
      <c r="BI87" s="123"/>
      <c r="BJ87" s="123"/>
      <c r="BK87" s="123"/>
      <c r="BL87" s="123"/>
      <c r="BM87" s="123"/>
      <c r="BN87" s="123"/>
      <c r="BO87" s="123"/>
      <c r="BP87" s="123"/>
      <c r="BQ87" s="123"/>
      <c r="BR87" s="123"/>
      <c r="BS87" s="123"/>
      <c r="BT87" s="123"/>
      <c r="BU87" s="123"/>
      <c r="BV87" s="123"/>
      <c r="BW87" s="123"/>
    </row>
    <row r="88" spans="4:75" ht="15" hidden="1" x14ac:dyDescent="0.25">
      <c r="U88" s="123"/>
      <c r="V88" s="123"/>
      <c r="W88" s="123"/>
      <c r="X88" s="123"/>
      <c r="Y88" s="123"/>
      <c r="Z88" s="123"/>
      <c r="AA88" s="123"/>
      <c r="AB88" s="123"/>
      <c r="AC88" s="123"/>
      <c r="AD88" s="123"/>
      <c r="AE88" s="123"/>
      <c r="AF88" s="123"/>
      <c r="AG88" s="123"/>
      <c r="AH88" s="123"/>
      <c r="AI88" s="123"/>
      <c r="AJ88" s="123"/>
      <c r="AK88" s="123"/>
      <c r="AL88" s="123"/>
      <c r="AM88" s="123"/>
      <c r="AN88" s="123"/>
      <c r="AO88" s="123"/>
      <c r="AP88" s="123"/>
      <c r="AQ88" s="123"/>
      <c r="AR88" s="123"/>
      <c r="AS88" s="123"/>
      <c r="AT88" s="123"/>
      <c r="AU88" s="123"/>
      <c r="AV88" s="123"/>
      <c r="AW88" s="123"/>
      <c r="AX88" s="123"/>
      <c r="AY88" s="123"/>
      <c r="AZ88" s="123"/>
      <c r="BA88" s="123"/>
      <c r="BB88" s="123"/>
      <c r="BC88" s="123"/>
      <c r="BD88" s="123"/>
      <c r="BE88" s="123"/>
      <c r="BF88" s="123"/>
      <c r="BG88" s="123"/>
      <c r="BH88" s="123"/>
      <c r="BI88" s="123"/>
      <c r="BJ88" s="123"/>
      <c r="BK88" s="123"/>
      <c r="BL88" s="123"/>
      <c r="BM88" s="123"/>
      <c r="BN88" s="123"/>
      <c r="BO88" s="123"/>
      <c r="BP88" s="123"/>
      <c r="BQ88" s="123"/>
      <c r="BR88" s="123"/>
      <c r="BS88" s="123"/>
      <c r="BT88" s="123"/>
      <c r="BU88" s="123"/>
      <c r="BV88" s="123"/>
      <c r="BW88" s="123"/>
    </row>
    <row r="89" spans="4:75" ht="15" hidden="1" x14ac:dyDescent="0.25">
      <c r="U89" s="123"/>
      <c r="V89" s="123"/>
      <c r="W89" s="123"/>
      <c r="X89" s="123"/>
      <c r="Y89" s="123"/>
      <c r="Z89" s="123"/>
      <c r="AA89" s="123"/>
      <c r="AB89" s="123"/>
      <c r="AC89" s="123"/>
      <c r="AD89" s="123"/>
      <c r="AE89" s="123"/>
      <c r="AF89" s="123"/>
      <c r="AG89" s="123"/>
      <c r="AH89" s="123"/>
      <c r="AI89" s="123"/>
      <c r="AJ89" s="123"/>
      <c r="AK89" s="123"/>
      <c r="AL89" s="123"/>
      <c r="AM89" s="123"/>
      <c r="AN89" s="123"/>
      <c r="AO89" s="123"/>
      <c r="AP89" s="123"/>
      <c r="AQ89" s="123"/>
      <c r="AR89" s="123"/>
      <c r="AS89" s="123"/>
      <c r="AT89" s="123"/>
      <c r="AU89" s="123"/>
      <c r="AV89" s="123"/>
      <c r="AW89" s="123"/>
      <c r="AX89" s="123"/>
      <c r="AY89" s="123"/>
      <c r="AZ89" s="123"/>
      <c r="BA89" s="123"/>
      <c r="BB89" s="123"/>
      <c r="BC89" s="123"/>
      <c r="BD89" s="123"/>
      <c r="BE89" s="123"/>
      <c r="BF89" s="123"/>
      <c r="BG89" s="123"/>
      <c r="BH89" s="123"/>
      <c r="BI89" s="123"/>
      <c r="BJ89" s="123"/>
      <c r="BK89" s="123"/>
      <c r="BL89" s="123"/>
      <c r="BM89" s="123"/>
      <c r="BN89" s="123"/>
      <c r="BO89" s="123"/>
      <c r="BP89" s="123"/>
      <c r="BQ89" s="123"/>
      <c r="BR89" s="123"/>
      <c r="BS89" s="123"/>
      <c r="BT89" s="123"/>
      <c r="BU89" s="123"/>
      <c r="BV89" s="123"/>
      <c r="BW89" s="123"/>
    </row>
    <row r="90" spans="4:75" ht="15" hidden="1" x14ac:dyDescent="0.25">
      <c r="U90" s="123"/>
      <c r="V90" s="123"/>
      <c r="W90" s="123"/>
      <c r="X90" s="123"/>
      <c r="Y90" s="123"/>
      <c r="Z90" s="123"/>
      <c r="AA90" s="123"/>
      <c r="AB90" s="123"/>
      <c r="AC90" s="123"/>
      <c r="AD90" s="123"/>
      <c r="AE90" s="123"/>
      <c r="AF90" s="123"/>
      <c r="AG90" s="123"/>
      <c r="AH90" s="123"/>
      <c r="AI90" s="123"/>
      <c r="AJ90" s="123"/>
      <c r="AK90" s="123"/>
      <c r="AL90" s="123"/>
      <c r="AM90" s="123"/>
      <c r="AN90" s="123"/>
      <c r="AO90" s="123"/>
      <c r="AP90" s="123"/>
      <c r="AQ90" s="123"/>
      <c r="AR90" s="123"/>
      <c r="AS90" s="123"/>
      <c r="AT90" s="123"/>
      <c r="AU90" s="123"/>
      <c r="AV90" s="123"/>
      <c r="AW90" s="123"/>
      <c r="AX90" s="123"/>
      <c r="AY90" s="123"/>
      <c r="AZ90" s="123"/>
      <c r="BA90" s="123"/>
      <c r="BB90" s="123"/>
      <c r="BC90" s="123"/>
      <c r="BD90" s="123"/>
      <c r="BE90" s="123"/>
      <c r="BF90" s="123"/>
      <c r="BG90" s="123"/>
      <c r="BH90" s="123"/>
      <c r="BI90" s="123"/>
      <c r="BJ90" s="123"/>
      <c r="BK90" s="123"/>
      <c r="BL90" s="123"/>
      <c r="BM90" s="123"/>
      <c r="BN90" s="123"/>
      <c r="BO90" s="123"/>
      <c r="BP90" s="123"/>
      <c r="BQ90" s="123"/>
      <c r="BR90" s="123"/>
      <c r="BS90" s="123"/>
      <c r="BT90" s="123"/>
      <c r="BU90" s="123"/>
      <c r="BV90" s="123"/>
      <c r="BW90" s="123"/>
    </row>
    <row r="91" spans="4:75" ht="15" hidden="1" x14ac:dyDescent="0.25">
      <c r="U91" s="123"/>
      <c r="V91" s="123"/>
      <c r="W91" s="123"/>
      <c r="X91" s="123"/>
      <c r="Y91" s="123"/>
      <c r="Z91" s="123"/>
      <c r="AA91" s="123"/>
      <c r="AB91" s="123"/>
      <c r="AC91" s="123"/>
      <c r="AD91" s="123"/>
      <c r="AE91" s="123"/>
      <c r="AF91" s="123"/>
      <c r="AG91" s="123"/>
      <c r="AH91" s="123"/>
      <c r="AI91" s="123"/>
      <c r="AJ91" s="123"/>
      <c r="AK91" s="123"/>
      <c r="AL91" s="123"/>
      <c r="AM91" s="123"/>
      <c r="AN91" s="123"/>
      <c r="AO91" s="123"/>
      <c r="AP91" s="123"/>
      <c r="AQ91" s="123"/>
      <c r="AR91" s="123"/>
      <c r="AS91" s="123"/>
      <c r="AT91" s="123"/>
      <c r="AU91" s="123"/>
      <c r="AV91" s="123"/>
      <c r="AW91" s="123"/>
      <c r="AX91" s="123"/>
      <c r="AY91" s="123"/>
      <c r="AZ91" s="123"/>
      <c r="BA91" s="123"/>
      <c r="BB91" s="123"/>
      <c r="BC91" s="123"/>
      <c r="BD91" s="123"/>
      <c r="BE91" s="123"/>
      <c r="BF91" s="123"/>
      <c r="BG91" s="123"/>
      <c r="BH91" s="123"/>
      <c r="BI91" s="123"/>
      <c r="BJ91" s="123"/>
      <c r="BK91" s="123"/>
      <c r="BL91" s="123"/>
      <c r="BM91" s="123"/>
      <c r="BN91" s="123"/>
      <c r="BO91" s="123"/>
      <c r="BP91" s="123"/>
      <c r="BQ91" s="123"/>
      <c r="BR91" s="123"/>
      <c r="BS91" s="123"/>
      <c r="BT91" s="123"/>
      <c r="BU91" s="123"/>
      <c r="BV91" s="123"/>
      <c r="BW91" s="123"/>
    </row>
    <row r="92" spans="4:75" ht="15" hidden="1" x14ac:dyDescent="0.25">
      <c r="U92" s="123"/>
      <c r="V92" s="123"/>
      <c r="W92" s="123"/>
      <c r="X92" s="123"/>
      <c r="Y92" s="123"/>
      <c r="Z92" s="123"/>
      <c r="AA92" s="123"/>
      <c r="AB92" s="123"/>
      <c r="AC92" s="123"/>
      <c r="AD92" s="123"/>
      <c r="AE92" s="123"/>
      <c r="AF92" s="123"/>
      <c r="AG92" s="123"/>
      <c r="AH92" s="123"/>
      <c r="AI92" s="123"/>
      <c r="AJ92" s="123"/>
      <c r="AK92" s="123"/>
      <c r="AL92" s="123"/>
      <c r="AM92" s="123"/>
      <c r="AN92" s="123"/>
      <c r="AO92" s="123"/>
      <c r="AP92" s="123"/>
      <c r="AQ92" s="123"/>
      <c r="AR92" s="123"/>
      <c r="AS92" s="123"/>
      <c r="AT92" s="123"/>
      <c r="AU92" s="123"/>
      <c r="AV92" s="123"/>
      <c r="AW92" s="123"/>
      <c r="AX92" s="123"/>
      <c r="AY92" s="123"/>
      <c r="AZ92" s="123"/>
      <c r="BA92" s="123"/>
      <c r="BB92" s="123"/>
      <c r="BC92" s="123"/>
      <c r="BD92" s="123"/>
      <c r="BE92" s="123"/>
      <c r="BF92" s="123"/>
      <c r="BG92" s="123"/>
      <c r="BH92" s="123"/>
      <c r="BI92" s="123"/>
      <c r="BJ92" s="123"/>
      <c r="BK92" s="123"/>
      <c r="BL92" s="123"/>
      <c r="BM92" s="123"/>
      <c r="BN92" s="123"/>
      <c r="BO92" s="123"/>
      <c r="BP92" s="123"/>
      <c r="BQ92" s="123"/>
      <c r="BR92" s="123"/>
      <c r="BS92" s="123"/>
      <c r="BT92" s="123"/>
      <c r="BU92" s="123"/>
      <c r="BV92" s="123"/>
      <c r="BW92" s="123"/>
    </row>
    <row r="93" spans="4:75" ht="15" hidden="1" x14ac:dyDescent="0.25">
      <c r="U93" s="123"/>
      <c r="V93" s="123"/>
      <c r="W93" s="123"/>
      <c r="X93" s="123"/>
      <c r="Y93" s="123"/>
      <c r="Z93" s="123"/>
      <c r="AA93" s="123"/>
      <c r="AB93" s="123"/>
      <c r="AC93" s="123"/>
      <c r="AD93" s="123"/>
      <c r="AE93" s="123"/>
      <c r="AF93" s="123"/>
      <c r="AG93" s="123"/>
      <c r="AH93" s="123"/>
      <c r="AI93" s="123"/>
      <c r="AJ93" s="123"/>
      <c r="AK93" s="123"/>
      <c r="AL93" s="123"/>
      <c r="AM93" s="123"/>
      <c r="AN93" s="123"/>
      <c r="AO93" s="123"/>
      <c r="AP93" s="123"/>
      <c r="AQ93" s="123"/>
      <c r="AR93" s="123"/>
      <c r="AS93" s="123"/>
      <c r="AT93" s="123"/>
      <c r="AU93" s="123"/>
      <c r="AV93" s="123"/>
      <c r="AW93" s="123"/>
      <c r="AX93" s="123"/>
      <c r="AY93" s="123"/>
      <c r="AZ93" s="123"/>
      <c r="BA93" s="123"/>
      <c r="BB93" s="123"/>
      <c r="BC93" s="123"/>
      <c r="BD93" s="123"/>
      <c r="BE93" s="123"/>
      <c r="BF93" s="123"/>
      <c r="BG93" s="123"/>
      <c r="BH93" s="123"/>
      <c r="BI93" s="123"/>
      <c r="BJ93" s="123"/>
      <c r="BK93" s="123"/>
      <c r="BL93" s="123"/>
      <c r="BM93" s="123"/>
      <c r="BN93" s="123"/>
      <c r="BO93" s="123"/>
      <c r="BP93" s="123"/>
      <c r="BQ93" s="123"/>
      <c r="BR93" s="123"/>
      <c r="BS93" s="123"/>
      <c r="BT93" s="123"/>
      <c r="BU93" s="123"/>
      <c r="BV93" s="123"/>
      <c r="BW93" s="123"/>
    </row>
    <row r="94" spans="4:75" ht="15" hidden="1" x14ac:dyDescent="0.25">
      <c r="U94" s="123"/>
      <c r="V94" s="123"/>
      <c r="W94" s="123"/>
      <c r="X94" s="123"/>
      <c r="Y94" s="123"/>
      <c r="Z94" s="123"/>
      <c r="AA94" s="123"/>
      <c r="AB94" s="123"/>
      <c r="AC94" s="123"/>
      <c r="AD94" s="123"/>
      <c r="AE94" s="123"/>
      <c r="AF94" s="123"/>
      <c r="AG94" s="123"/>
      <c r="AH94" s="123"/>
      <c r="AI94" s="123"/>
      <c r="AJ94" s="123"/>
      <c r="AK94" s="123"/>
      <c r="AL94" s="123"/>
      <c r="AM94" s="123"/>
      <c r="AN94" s="123"/>
      <c r="AO94" s="123"/>
      <c r="AP94" s="123"/>
      <c r="AQ94" s="123"/>
      <c r="AR94" s="123"/>
      <c r="AS94" s="123"/>
      <c r="AT94" s="123"/>
      <c r="AU94" s="123"/>
      <c r="AV94" s="123"/>
      <c r="AW94" s="123"/>
      <c r="AX94" s="123"/>
      <c r="AY94" s="123"/>
      <c r="AZ94" s="123"/>
      <c r="BA94" s="123"/>
      <c r="BB94" s="123"/>
      <c r="BC94" s="123"/>
      <c r="BD94" s="123"/>
      <c r="BE94" s="123"/>
      <c r="BF94" s="123"/>
      <c r="BG94" s="123"/>
      <c r="BH94" s="123"/>
      <c r="BI94" s="123"/>
      <c r="BJ94" s="123"/>
      <c r="BK94" s="123"/>
      <c r="BL94" s="123"/>
      <c r="BM94" s="123"/>
      <c r="BN94" s="123"/>
      <c r="BO94" s="123"/>
      <c r="BP94" s="123"/>
      <c r="BQ94" s="123"/>
      <c r="BR94" s="123"/>
      <c r="BS94" s="123"/>
      <c r="BT94" s="123"/>
      <c r="BU94" s="123"/>
      <c r="BV94" s="123"/>
      <c r="BW94" s="123"/>
    </row>
    <row r="95" spans="4:75" ht="15" hidden="1" x14ac:dyDescent="0.25">
      <c r="U95" s="123"/>
      <c r="V95" s="123"/>
      <c r="W95" s="123"/>
      <c r="X95" s="123"/>
      <c r="Y95" s="123"/>
      <c r="Z95" s="123"/>
      <c r="AA95" s="123"/>
      <c r="AB95" s="123"/>
      <c r="AC95" s="123"/>
      <c r="AD95" s="123"/>
      <c r="AE95" s="123"/>
      <c r="AF95" s="123"/>
      <c r="AG95" s="123"/>
      <c r="AH95" s="123"/>
      <c r="AI95" s="123"/>
      <c r="AJ95" s="123"/>
      <c r="AK95" s="123"/>
      <c r="AL95" s="123"/>
      <c r="AM95" s="123"/>
      <c r="AN95" s="123"/>
      <c r="AO95" s="123"/>
      <c r="AP95" s="123"/>
      <c r="AQ95" s="123"/>
      <c r="AR95" s="123"/>
      <c r="AS95" s="123"/>
      <c r="AT95" s="123"/>
      <c r="AU95" s="123"/>
      <c r="AV95" s="123"/>
      <c r="AW95" s="123"/>
      <c r="AX95" s="123"/>
      <c r="AY95" s="123"/>
      <c r="AZ95" s="123"/>
      <c r="BA95" s="123"/>
      <c r="BB95" s="123"/>
      <c r="BC95" s="123"/>
      <c r="BD95" s="123"/>
      <c r="BE95" s="123"/>
      <c r="BF95" s="123"/>
      <c r="BG95" s="123"/>
      <c r="BH95" s="123"/>
      <c r="BI95" s="123"/>
      <c r="BJ95" s="123"/>
      <c r="BK95" s="123"/>
      <c r="BL95" s="123"/>
      <c r="BM95" s="123"/>
      <c r="BN95" s="123"/>
      <c r="BO95" s="123"/>
      <c r="BP95" s="123"/>
      <c r="BQ95" s="123"/>
      <c r="BR95" s="123"/>
      <c r="BS95" s="123"/>
      <c r="BT95" s="123"/>
      <c r="BU95" s="123"/>
      <c r="BV95" s="123"/>
      <c r="BW95" s="123"/>
    </row>
    <row r="96" spans="4:75" ht="15" hidden="1" x14ac:dyDescent="0.25">
      <c r="U96" s="123"/>
      <c r="V96" s="123"/>
      <c r="W96" s="123"/>
      <c r="X96" s="123"/>
      <c r="Y96" s="123"/>
      <c r="Z96" s="123"/>
      <c r="AA96" s="123"/>
      <c r="AB96" s="123"/>
      <c r="AC96" s="123"/>
      <c r="AD96" s="123"/>
      <c r="AE96" s="123"/>
      <c r="AF96" s="123"/>
      <c r="AG96" s="123"/>
      <c r="AH96" s="123"/>
      <c r="AI96" s="123"/>
      <c r="AJ96" s="123"/>
      <c r="AK96" s="123"/>
      <c r="AL96" s="123"/>
      <c r="AM96" s="123"/>
      <c r="AN96" s="123"/>
      <c r="AO96" s="123"/>
      <c r="AP96" s="123"/>
      <c r="AQ96" s="123"/>
      <c r="AR96" s="123"/>
      <c r="AS96" s="123"/>
      <c r="AT96" s="123"/>
      <c r="AU96" s="123"/>
      <c r="AV96" s="123"/>
      <c r="AW96" s="123"/>
      <c r="AX96" s="123"/>
      <c r="AY96" s="123"/>
      <c r="AZ96" s="123"/>
      <c r="BA96" s="123"/>
      <c r="BB96" s="123"/>
      <c r="BC96" s="123"/>
      <c r="BD96" s="123"/>
      <c r="BE96" s="123"/>
      <c r="BF96" s="123"/>
      <c r="BG96" s="123"/>
      <c r="BH96" s="123"/>
      <c r="BI96" s="123"/>
      <c r="BJ96" s="123"/>
      <c r="BK96" s="123"/>
      <c r="BL96" s="123"/>
      <c r="BM96" s="123"/>
      <c r="BN96" s="123"/>
      <c r="BO96" s="123"/>
      <c r="BP96" s="123"/>
      <c r="BQ96" s="123"/>
      <c r="BR96" s="123"/>
      <c r="BS96" s="123"/>
      <c r="BT96" s="123"/>
      <c r="BU96" s="123"/>
      <c r="BV96" s="123"/>
      <c r="BW96" s="123"/>
    </row>
    <row r="97" spans="21:75" ht="15" hidden="1" x14ac:dyDescent="0.25">
      <c r="U97" s="123"/>
      <c r="V97" s="123"/>
      <c r="W97" s="123"/>
      <c r="X97" s="123"/>
      <c r="Y97" s="123"/>
      <c r="Z97" s="123"/>
      <c r="AA97" s="123"/>
      <c r="AB97" s="123"/>
      <c r="AC97" s="123"/>
      <c r="AD97" s="123"/>
      <c r="AE97" s="123"/>
      <c r="AF97" s="123"/>
      <c r="AG97" s="123"/>
      <c r="AH97" s="123"/>
      <c r="AI97" s="123"/>
      <c r="AJ97" s="123"/>
      <c r="AK97" s="123"/>
      <c r="AL97" s="123"/>
      <c r="AM97" s="123"/>
      <c r="AN97" s="123"/>
      <c r="AO97" s="123"/>
      <c r="AP97" s="123"/>
      <c r="AQ97" s="123"/>
      <c r="AR97" s="123"/>
      <c r="AS97" s="123"/>
      <c r="AT97" s="123"/>
      <c r="AU97" s="123"/>
      <c r="AV97" s="123"/>
      <c r="AW97" s="123"/>
      <c r="AX97" s="123"/>
      <c r="AY97" s="123"/>
      <c r="AZ97" s="123"/>
      <c r="BA97" s="123"/>
      <c r="BB97" s="123"/>
      <c r="BC97" s="123"/>
      <c r="BD97" s="123"/>
      <c r="BE97" s="123"/>
      <c r="BF97" s="123"/>
      <c r="BG97" s="123"/>
      <c r="BH97" s="123"/>
      <c r="BI97" s="123"/>
      <c r="BJ97" s="123"/>
      <c r="BK97" s="123"/>
      <c r="BL97" s="123"/>
      <c r="BM97" s="123"/>
      <c r="BN97" s="123"/>
      <c r="BO97" s="123"/>
      <c r="BP97" s="123"/>
      <c r="BQ97" s="123"/>
      <c r="BR97" s="123"/>
      <c r="BS97" s="123"/>
      <c r="BT97" s="123"/>
      <c r="BU97" s="123"/>
      <c r="BV97" s="123"/>
      <c r="BW97" s="123"/>
    </row>
    <row r="98" spans="21:75" ht="15" hidden="1" x14ac:dyDescent="0.25">
      <c r="U98" s="123"/>
      <c r="V98" s="123"/>
      <c r="W98" s="123"/>
      <c r="X98" s="123"/>
      <c r="Y98" s="123"/>
      <c r="Z98" s="123"/>
      <c r="AA98" s="123"/>
      <c r="AB98" s="123"/>
      <c r="AC98" s="123"/>
      <c r="AD98" s="123"/>
      <c r="AE98" s="123"/>
      <c r="AF98" s="123"/>
      <c r="AG98" s="123"/>
      <c r="AH98" s="123"/>
      <c r="AI98" s="123"/>
      <c r="AJ98" s="123"/>
      <c r="AK98" s="123"/>
      <c r="AL98" s="123"/>
      <c r="AM98" s="123"/>
      <c r="AN98" s="123"/>
      <c r="AO98" s="123"/>
      <c r="AP98" s="123"/>
      <c r="AQ98" s="123"/>
      <c r="AR98" s="123"/>
      <c r="AS98" s="123"/>
      <c r="AT98" s="123"/>
      <c r="AU98" s="123"/>
      <c r="AV98" s="123"/>
      <c r="AW98" s="123"/>
      <c r="AX98" s="123"/>
      <c r="AY98" s="123"/>
      <c r="AZ98" s="123"/>
      <c r="BA98" s="123"/>
      <c r="BB98" s="123"/>
      <c r="BC98" s="123"/>
      <c r="BD98" s="123"/>
      <c r="BE98" s="123"/>
      <c r="BF98" s="123"/>
      <c r="BG98" s="123"/>
      <c r="BH98" s="123"/>
      <c r="BI98" s="123"/>
      <c r="BJ98" s="123"/>
      <c r="BK98" s="123"/>
      <c r="BL98" s="123"/>
      <c r="BM98" s="123"/>
      <c r="BN98" s="123"/>
      <c r="BO98" s="123"/>
      <c r="BP98" s="123"/>
      <c r="BQ98" s="123"/>
      <c r="BR98" s="123"/>
      <c r="BS98" s="123"/>
      <c r="BT98" s="123"/>
      <c r="BU98" s="123"/>
      <c r="BV98" s="123"/>
      <c r="BW98" s="123"/>
    </row>
    <row r="99" spans="21:75" ht="15" hidden="1" x14ac:dyDescent="0.25">
      <c r="U99" s="123"/>
      <c r="V99" s="123"/>
      <c r="W99" s="123"/>
      <c r="X99" s="123"/>
      <c r="Y99" s="123"/>
      <c r="Z99" s="123"/>
      <c r="AA99" s="123"/>
      <c r="AB99" s="123"/>
      <c r="AC99" s="123"/>
      <c r="AD99" s="123"/>
      <c r="AE99" s="123"/>
      <c r="AF99" s="123"/>
      <c r="AG99" s="123"/>
      <c r="AH99" s="123"/>
      <c r="AI99" s="123"/>
      <c r="AJ99" s="123"/>
      <c r="AK99" s="123"/>
      <c r="AL99" s="123"/>
      <c r="AM99" s="123"/>
      <c r="AN99" s="123"/>
      <c r="AO99" s="123"/>
      <c r="AP99" s="123"/>
      <c r="AQ99" s="123"/>
      <c r="AR99" s="123"/>
      <c r="AS99" s="123"/>
      <c r="AT99" s="123"/>
      <c r="AU99" s="123"/>
      <c r="AV99" s="123"/>
      <c r="AW99" s="123"/>
      <c r="AX99" s="123"/>
      <c r="AY99" s="123"/>
      <c r="AZ99" s="123"/>
      <c r="BA99" s="123"/>
      <c r="BB99" s="123"/>
      <c r="BC99" s="123"/>
      <c r="BD99" s="123"/>
      <c r="BE99" s="123"/>
      <c r="BF99" s="123"/>
      <c r="BG99" s="123"/>
      <c r="BH99" s="123"/>
      <c r="BI99" s="123"/>
      <c r="BJ99" s="123"/>
      <c r="BK99" s="123"/>
      <c r="BL99" s="123"/>
      <c r="BM99" s="123"/>
      <c r="BN99" s="123"/>
      <c r="BO99" s="123"/>
      <c r="BP99" s="123"/>
      <c r="BQ99" s="123"/>
      <c r="BR99" s="123"/>
      <c r="BS99" s="123"/>
      <c r="BT99" s="123"/>
      <c r="BU99" s="123"/>
      <c r="BV99" s="123"/>
      <c r="BW99" s="123"/>
    </row>
    <row r="100" spans="21:75" ht="15" hidden="1" x14ac:dyDescent="0.25">
      <c r="U100" s="123"/>
      <c r="V100" s="123"/>
      <c r="W100" s="123"/>
      <c r="X100" s="123"/>
      <c r="Y100" s="123"/>
      <c r="Z100" s="123"/>
      <c r="AA100" s="123"/>
      <c r="AB100" s="123"/>
      <c r="AC100" s="123"/>
      <c r="AD100" s="123"/>
      <c r="AE100" s="123"/>
      <c r="AF100" s="123"/>
      <c r="AG100" s="123"/>
      <c r="AH100" s="123"/>
      <c r="AI100" s="123"/>
      <c r="AJ100" s="123"/>
      <c r="AK100" s="123"/>
      <c r="AL100" s="123"/>
      <c r="AM100" s="123"/>
      <c r="AN100" s="123"/>
      <c r="AO100" s="123"/>
      <c r="AP100" s="123"/>
      <c r="AQ100" s="123"/>
      <c r="AR100" s="123"/>
      <c r="AS100" s="123"/>
      <c r="AT100" s="123"/>
      <c r="AU100" s="123"/>
      <c r="AV100" s="123"/>
      <c r="AW100" s="123"/>
      <c r="AX100" s="123"/>
      <c r="AY100" s="123"/>
      <c r="AZ100" s="123"/>
      <c r="BA100" s="123"/>
      <c r="BB100" s="123"/>
      <c r="BC100" s="123"/>
      <c r="BD100" s="123"/>
      <c r="BE100" s="123"/>
      <c r="BF100" s="123"/>
      <c r="BG100" s="123"/>
      <c r="BH100" s="123"/>
      <c r="BI100" s="123"/>
      <c r="BJ100" s="123"/>
      <c r="BK100" s="123"/>
      <c r="BL100" s="123"/>
      <c r="BM100" s="123"/>
      <c r="BN100" s="123"/>
      <c r="BO100" s="123"/>
      <c r="BP100" s="123"/>
      <c r="BQ100" s="123"/>
      <c r="BR100" s="123"/>
      <c r="BS100" s="123"/>
      <c r="BT100" s="123"/>
      <c r="BU100" s="123"/>
      <c r="BV100" s="123"/>
      <c r="BW100" s="123"/>
    </row>
    <row r="101" spans="21:75" ht="15" hidden="1" x14ac:dyDescent="0.25">
      <c r="U101" s="123"/>
      <c r="V101" s="123"/>
      <c r="W101" s="123"/>
      <c r="X101" s="123"/>
      <c r="Y101" s="123"/>
      <c r="Z101" s="123"/>
      <c r="AA101" s="123"/>
      <c r="AB101" s="123"/>
      <c r="AC101" s="123"/>
      <c r="AD101" s="123"/>
      <c r="AE101" s="123"/>
      <c r="AF101" s="123"/>
      <c r="AG101" s="123"/>
      <c r="AH101" s="123"/>
      <c r="AI101" s="123"/>
      <c r="AJ101" s="123"/>
      <c r="AK101" s="123"/>
      <c r="AL101" s="123"/>
      <c r="AM101" s="123"/>
      <c r="AN101" s="123"/>
      <c r="AO101" s="123"/>
      <c r="AP101" s="123"/>
      <c r="AQ101" s="123"/>
      <c r="AR101" s="123"/>
      <c r="AS101" s="123"/>
      <c r="AT101" s="123"/>
      <c r="AU101" s="123"/>
      <c r="AV101" s="123"/>
      <c r="AW101" s="123"/>
      <c r="AX101" s="123"/>
      <c r="AY101" s="123"/>
      <c r="AZ101" s="123"/>
      <c r="BA101" s="123"/>
      <c r="BB101" s="123"/>
      <c r="BC101" s="123"/>
      <c r="BD101" s="123"/>
      <c r="BE101" s="123"/>
      <c r="BF101" s="123"/>
      <c r="BG101" s="123"/>
      <c r="BH101" s="123"/>
      <c r="BI101" s="123"/>
      <c r="BJ101" s="123"/>
      <c r="BK101" s="123"/>
      <c r="BL101" s="123"/>
      <c r="BM101" s="123"/>
      <c r="BN101" s="123"/>
      <c r="BO101" s="123"/>
      <c r="BP101" s="123"/>
      <c r="BQ101" s="123"/>
      <c r="BR101" s="123"/>
      <c r="BS101" s="123"/>
      <c r="BT101" s="123"/>
      <c r="BU101" s="123"/>
      <c r="BV101" s="123"/>
      <c r="BW101" s="123"/>
    </row>
    <row r="102" spans="21:75" ht="15" hidden="1" x14ac:dyDescent="0.25">
      <c r="U102" s="123"/>
      <c r="V102" s="123"/>
      <c r="W102" s="123"/>
      <c r="X102" s="123"/>
      <c r="Y102" s="123"/>
      <c r="Z102" s="123"/>
      <c r="AA102" s="123"/>
      <c r="AB102" s="123"/>
      <c r="AC102" s="123"/>
      <c r="AD102" s="123"/>
      <c r="AE102" s="123"/>
      <c r="AF102" s="123"/>
      <c r="AG102" s="123"/>
      <c r="AH102" s="123"/>
      <c r="AI102" s="123"/>
      <c r="AJ102" s="123"/>
      <c r="AK102" s="123"/>
      <c r="AL102" s="123"/>
      <c r="AM102" s="123"/>
      <c r="AN102" s="123"/>
      <c r="AO102" s="123"/>
      <c r="AP102" s="123"/>
      <c r="AQ102" s="123"/>
      <c r="AR102" s="123"/>
      <c r="AS102" s="123"/>
      <c r="AT102" s="123"/>
      <c r="AU102" s="123"/>
      <c r="AV102" s="123"/>
      <c r="AW102" s="123"/>
      <c r="AX102" s="123"/>
      <c r="AY102" s="123"/>
      <c r="AZ102" s="123"/>
      <c r="BA102" s="123"/>
      <c r="BB102" s="123"/>
      <c r="BC102" s="123"/>
      <c r="BD102" s="123"/>
      <c r="BE102" s="123"/>
      <c r="BF102" s="123"/>
      <c r="BG102" s="123"/>
      <c r="BH102" s="123"/>
      <c r="BI102" s="123"/>
      <c r="BJ102" s="123"/>
      <c r="BK102" s="123"/>
      <c r="BL102" s="123"/>
      <c r="BM102" s="123"/>
      <c r="BN102" s="123"/>
      <c r="BO102" s="123"/>
      <c r="BP102" s="123"/>
      <c r="BQ102" s="123"/>
      <c r="BR102" s="123"/>
      <c r="BS102" s="123"/>
      <c r="BT102" s="123"/>
      <c r="BU102" s="123"/>
      <c r="BV102" s="123"/>
      <c r="BW102" s="123"/>
    </row>
    <row r="103" spans="21:75" ht="15" hidden="1" x14ac:dyDescent="0.25">
      <c r="U103" s="123"/>
      <c r="V103" s="123"/>
      <c r="W103" s="123"/>
      <c r="X103" s="123"/>
      <c r="Y103" s="123"/>
      <c r="Z103" s="123"/>
      <c r="AA103" s="123"/>
      <c r="AB103" s="123"/>
      <c r="AC103" s="123"/>
      <c r="AD103" s="123"/>
      <c r="AE103" s="123"/>
      <c r="AF103" s="123"/>
      <c r="AG103" s="123"/>
      <c r="AH103" s="123"/>
      <c r="AI103" s="123"/>
      <c r="AJ103" s="123"/>
      <c r="AK103" s="123"/>
      <c r="AL103" s="123"/>
      <c r="AM103" s="123"/>
      <c r="AN103" s="123"/>
      <c r="AO103" s="123"/>
      <c r="AP103" s="123"/>
      <c r="AQ103" s="123"/>
      <c r="AR103" s="123"/>
      <c r="AS103" s="123"/>
      <c r="AT103" s="123"/>
      <c r="AU103" s="123"/>
      <c r="AV103" s="123"/>
      <c r="AW103" s="123"/>
      <c r="AX103" s="123"/>
      <c r="AY103" s="123"/>
      <c r="AZ103" s="123"/>
      <c r="BA103" s="123"/>
      <c r="BB103" s="123"/>
      <c r="BC103" s="123"/>
      <c r="BD103" s="123"/>
      <c r="BE103" s="123"/>
      <c r="BF103" s="123"/>
      <c r="BG103" s="123"/>
      <c r="BH103" s="123"/>
      <c r="BI103" s="123"/>
      <c r="BJ103" s="123"/>
      <c r="BK103" s="123"/>
      <c r="BL103" s="123"/>
      <c r="BM103" s="123"/>
      <c r="BN103" s="123"/>
      <c r="BO103" s="123"/>
      <c r="BP103" s="123"/>
      <c r="BQ103" s="123"/>
      <c r="BR103" s="123"/>
      <c r="BS103" s="123"/>
      <c r="BT103" s="123"/>
      <c r="BU103" s="123"/>
      <c r="BV103" s="123"/>
      <c r="BW103" s="123"/>
    </row>
    <row r="104" spans="21:75" ht="15" hidden="1" x14ac:dyDescent="0.25">
      <c r="U104" s="123"/>
      <c r="V104" s="123"/>
      <c r="W104" s="123"/>
      <c r="X104" s="123"/>
      <c r="Y104" s="123"/>
      <c r="Z104" s="123"/>
      <c r="AA104" s="123"/>
      <c r="AB104" s="123"/>
      <c r="AC104" s="123"/>
      <c r="AD104" s="123"/>
      <c r="AE104" s="123"/>
      <c r="AF104" s="123"/>
      <c r="AG104" s="123"/>
      <c r="AH104" s="123"/>
      <c r="AI104" s="123"/>
      <c r="AJ104" s="123"/>
      <c r="AK104" s="123"/>
      <c r="AL104" s="123"/>
      <c r="AM104" s="123"/>
      <c r="AN104" s="123"/>
      <c r="AO104" s="123"/>
      <c r="AP104" s="123"/>
      <c r="AQ104" s="123"/>
      <c r="AR104" s="123"/>
      <c r="AS104" s="123"/>
      <c r="AT104" s="123"/>
      <c r="AU104" s="123"/>
      <c r="AV104" s="123"/>
      <c r="AW104" s="123"/>
      <c r="AX104" s="123"/>
      <c r="AY104" s="123"/>
      <c r="AZ104" s="123"/>
      <c r="BA104" s="123"/>
      <c r="BB104" s="123"/>
      <c r="BC104" s="123"/>
      <c r="BD104" s="123"/>
      <c r="BE104" s="123"/>
      <c r="BF104" s="123"/>
      <c r="BG104" s="123"/>
      <c r="BH104" s="123"/>
      <c r="BI104" s="123"/>
      <c r="BJ104" s="123"/>
      <c r="BK104" s="123"/>
      <c r="BL104" s="123"/>
      <c r="BM104" s="123"/>
      <c r="BN104" s="123"/>
      <c r="BO104" s="123"/>
      <c r="BP104" s="123"/>
      <c r="BQ104" s="123"/>
      <c r="BR104" s="123"/>
      <c r="BS104" s="123"/>
      <c r="BT104" s="123"/>
      <c r="BU104" s="123"/>
      <c r="BV104" s="123"/>
      <c r="BW104" s="123"/>
    </row>
    <row r="105" spans="21:75" ht="15" hidden="1" x14ac:dyDescent="0.25">
      <c r="U105" s="123"/>
      <c r="V105" s="123"/>
      <c r="W105" s="123"/>
      <c r="X105" s="123"/>
      <c r="Y105" s="123"/>
      <c r="Z105" s="123"/>
      <c r="AA105" s="123"/>
      <c r="AB105" s="123"/>
      <c r="AC105" s="123"/>
      <c r="AD105" s="123"/>
      <c r="AE105" s="123"/>
      <c r="AF105" s="123"/>
      <c r="AG105" s="123"/>
      <c r="AH105" s="123"/>
      <c r="AI105" s="123"/>
      <c r="AJ105" s="123"/>
      <c r="AK105" s="123"/>
      <c r="AL105" s="123"/>
      <c r="AM105" s="123"/>
      <c r="AN105" s="123"/>
      <c r="AO105" s="123"/>
      <c r="AP105" s="123"/>
      <c r="AQ105" s="123"/>
      <c r="AR105" s="123"/>
      <c r="AS105" s="123"/>
      <c r="AT105" s="123"/>
      <c r="AU105" s="123"/>
      <c r="AV105" s="123"/>
      <c r="AW105" s="123"/>
      <c r="AX105" s="123"/>
      <c r="AY105" s="123"/>
      <c r="AZ105" s="123"/>
      <c r="BA105" s="123"/>
      <c r="BB105" s="123"/>
      <c r="BC105" s="123"/>
      <c r="BD105" s="123"/>
      <c r="BE105" s="123"/>
      <c r="BF105" s="123"/>
      <c r="BG105" s="123"/>
      <c r="BH105" s="123"/>
      <c r="BI105" s="123"/>
      <c r="BJ105" s="123"/>
      <c r="BK105" s="123"/>
      <c r="BL105" s="123"/>
      <c r="BM105" s="123"/>
      <c r="BN105" s="123"/>
      <c r="BO105" s="123"/>
      <c r="BP105" s="123"/>
      <c r="BQ105" s="123"/>
      <c r="BR105" s="123"/>
      <c r="BS105" s="123"/>
      <c r="BT105" s="123"/>
      <c r="BU105" s="123"/>
      <c r="BV105" s="123"/>
      <c r="BW105" s="123"/>
    </row>
    <row r="106" spans="21:75" ht="15" hidden="1" x14ac:dyDescent="0.25">
      <c r="U106" s="123"/>
      <c r="V106" s="123"/>
      <c r="W106" s="123"/>
      <c r="X106" s="123"/>
      <c r="Y106" s="123"/>
      <c r="Z106" s="123"/>
      <c r="AA106" s="123"/>
      <c r="AB106" s="123"/>
      <c r="AC106" s="123"/>
      <c r="AD106" s="123"/>
      <c r="AE106" s="123"/>
      <c r="AF106" s="123"/>
      <c r="AG106" s="123"/>
      <c r="AH106" s="123"/>
      <c r="AI106" s="123"/>
      <c r="AJ106" s="123"/>
      <c r="AK106" s="123"/>
      <c r="AL106" s="123"/>
      <c r="AM106" s="123"/>
      <c r="AN106" s="123"/>
      <c r="AO106" s="123"/>
      <c r="AP106" s="123"/>
      <c r="AQ106" s="123"/>
      <c r="AR106" s="123"/>
      <c r="AS106" s="123"/>
      <c r="AT106" s="123"/>
      <c r="AU106" s="123"/>
      <c r="AV106" s="123"/>
      <c r="AW106" s="123"/>
      <c r="AX106" s="123"/>
      <c r="AY106" s="123"/>
      <c r="AZ106" s="123"/>
      <c r="BA106" s="123"/>
      <c r="BB106" s="123"/>
      <c r="BC106" s="123"/>
      <c r="BD106" s="123"/>
      <c r="BE106" s="123"/>
      <c r="BF106" s="123"/>
      <c r="BG106" s="123"/>
      <c r="BH106" s="123"/>
      <c r="BI106" s="123"/>
      <c r="BJ106" s="123"/>
      <c r="BK106" s="123"/>
      <c r="BL106" s="123"/>
      <c r="BM106" s="123"/>
      <c r="BN106" s="123"/>
      <c r="BO106" s="123"/>
      <c r="BP106" s="123"/>
      <c r="BQ106" s="123"/>
      <c r="BR106" s="123"/>
      <c r="BS106" s="123"/>
      <c r="BT106" s="123"/>
      <c r="BU106" s="123"/>
      <c r="BV106" s="123"/>
      <c r="BW106" s="123"/>
    </row>
    <row r="107" spans="21:75" ht="15" hidden="1" x14ac:dyDescent="0.25">
      <c r="U107" s="123"/>
      <c r="V107" s="123"/>
      <c r="W107" s="123"/>
      <c r="X107" s="123"/>
      <c r="Y107" s="123"/>
      <c r="Z107" s="123"/>
      <c r="AA107" s="123"/>
      <c r="AB107" s="123"/>
      <c r="AC107" s="123"/>
      <c r="AD107" s="123"/>
      <c r="AE107" s="123"/>
      <c r="AF107" s="123"/>
      <c r="AG107" s="123"/>
      <c r="AH107" s="123"/>
      <c r="AI107" s="123"/>
      <c r="AJ107" s="123"/>
      <c r="AK107" s="123"/>
      <c r="AL107" s="123"/>
      <c r="AM107" s="123"/>
      <c r="AN107" s="123"/>
      <c r="AO107" s="123"/>
      <c r="AP107" s="123"/>
      <c r="AQ107" s="123"/>
      <c r="AR107" s="123"/>
      <c r="AS107" s="123"/>
      <c r="AT107" s="123"/>
      <c r="AU107" s="123"/>
      <c r="AV107" s="123"/>
      <c r="AW107" s="123"/>
      <c r="AX107" s="123"/>
      <c r="AY107" s="123"/>
      <c r="AZ107" s="123"/>
      <c r="BA107" s="123"/>
      <c r="BB107" s="123"/>
      <c r="BC107" s="123"/>
      <c r="BD107" s="123"/>
      <c r="BE107" s="123"/>
      <c r="BF107" s="123"/>
      <c r="BG107" s="123"/>
      <c r="BH107" s="123"/>
      <c r="BI107" s="123"/>
      <c r="BJ107" s="123"/>
      <c r="BK107" s="123"/>
      <c r="BL107" s="123"/>
      <c r="BM107" s="123"/>
      <c r="BN107" s="123"/>
      <c r="BO107" s="123"/>
      <c r="BP107" s="123"/>
      <c r="BQ107" s="123"/>
      <c r="BR107" s="123"/>
      <c r="BS107" s="123"/>
      <c r="BT107" s="123"/>
      <c r="BU107" s="123"/>
      <c r="BV107" s="123"/>
      <c r="BW107" s="123"/>
    </row>
    <row r="108" spans="21:75" ht="15" hidden="1" x14ac:dyDescent="0.25">
      <c r="U108" s="123"/>
      <c r="V108" s="123"/>
      <c r="W108" s="123"/>
      <c r="X108" s="123"/>
      <c r="Y108" s="123"/>
      <c r="Z108" s="123"/>
      <c r="AA108" s="123"/>
      <c r="AB108" s="123"/>
      <c r="AC108" s="123"/>
      <c r="AD108" s="123"/>
      <c r="AE108" s="123"/>
      <c r="AF108" s="123"/>
      <c r="AG108" s="123"/>
      <c r="AH108" s="123"/>
      <c r="AI108" s="123"/>
      <c r="AJ108" s="123"/>
      <c r="AK108" s="123"/>
      <c r="AL108" s="123"/>
      <c r="AM108" s="123"/>
      <c r="AN108" s="123"/>
      <c r="AO108" s="123"/>
      <c r="AP108" s="123"/>
      <c r="AQ108" s="123"/>
      <c r="AR108" s="123"/>
      <c r="AS108" s="123"/>
      <c r="AT108" s="123"/>
      <c r="AU108" s="123"/>
      <c r="AV108" s="123"/>
      <c r="AW108" s="123"/>
      <c r="AX108" s="123"/>
      <c r="AY108" s="123"/>
      <c r="AZ108" s="123"/>
      <c r="BA108" s="123"/>
      <c r="BB108" s="123"/>
      <c r="BC108" s="123"/>
      <c r="BD108" s="123"/>
      <c r="BE108" s="123"/>
      <c r="BF108" s="123"/>
      <c r="BG108" s="123"/>
      <c r="BH108" s="123"/>
      <c r="BI108" s="123"/>
      <c r="BJ108" s="123"/>
      <c r="BK108" s="123"/>
      <c r="BL108" s="123"/>
      <c r="BM108" s="123"/>
      <c r="BN108" s="123"/>
      <c r="BO108" s="123"/>
      <c r="BP108" s="123"/>
      <c r="BQ108" s="123"/>
      <c r="BR108" s="123"/>
      <c r="BS108" s="123"/>
      <c r="BT108" s="123"/>
      <c r="BU108" s="123"/>
      <c r="BV108" s="123"/>
      <c r="BW108" s="123"/>
    </row>
    <row r="109" spans="21:75" ht="15" hidden="1" x14ac:dyDescent="0.25">
      <c r="U109" s="123"/>
      <c r="V109" s="123"/>
      <c r="W109" s="123"/>
      <c r="X109" s="123"/>
      <c r="Y109" s="123"/>
      <c r="Z109" s="123"/>
      <c r="AA109" s="123"/>
      <c r="AB109" s="123"/>
      <c r="AC109" s="123"/>
      <c r="AD109" s="123"/>
      <c r="AE109" s="123"/>
      <c r="AF109" s="123"/>
      <c r="AG109" s="123"/>
      <c r="AH109" s="123"/>
      <c r="AI109" s="123"/>
      <c r="AJ109" s="123"/>
      <c r="AK109" s="123"/>
      <c r="AL109" s="123"/>
      <c r="AM109" s="123"/>
      <c r="AN109" s="123"/>
      <c r="AO109" s="123"/>
      <c r="AP109" s="123"/>
      <c r="AQ109" s="123"/>
      <c r="AR109" s="123"/>
      <c r="AS109" s="123"/>
      <c r="AT109" s="123"/>
      <c r="AU109" s="123"/>
      <c r="AV109" s="123"/>
      <c r="AW109" s="123"/>
      <c r="AX109" s="123"/>
      <c r="AY109" s="123"/>
      <c r="AZ109" s="123"/>
      <c r="BA109" s="123"/>
      <c r="BB109" s="123"/>
      <c r="BC109" s="123"/>
      <c r="BD109" s="123"/>
      <c r="BE109" s="123"/>
      <c r="BF109" s="123"/>
      <c r="BG109" s="123"/>
      <c r="BH109" s="123"/>
      <c r="BI109" s="123"/>
      <c r="BJ109" s="123"/>
      <c r="BK109" s="123"/>
      <c r="BL109" s="123"/>
      <c r="BM109" s="123"/>
      <c r="BN109" s="123"/>
      <c r="BO109" s="123"/>
      <c r="BP109" s="123"/>
      <c r="BQ109" s="123"/>
      <c r="BR109" s="123"/>
      <c r="BS109" s="123"/>
      <c r="BT109" s="123"/>
      <c r="BU109" s="123"/>
      <c r="BV109" s="123"/>
      <c r="BW109" s="123"/>
    </row>
    <row r="110" spans="21:75" ht="15" hidden="1" x14ac:dyDescent="0.25">
      <c r="U110" s="123"/>
      <c r="V110" s="123"/>
      <c r="W110" s="123"/>
      <c r="X110" s="123"/>
      <c r="Y110" s="123"/>
      <c r="Z110" s="123"/>
      <c r="AA110" s="123"/>
      <c r="AB110" s="123"/>
      <c r="AC110" s="123"/>
      <c r="AD110" s="123"/>
      <c r="AE110" s="123"/>
      <c r="AF110" s="123"/>
      <c r="AG110" s="123"/>
      <c r="AH110" s="123"/>
      <c r="AI110" s="123"/>
      <c r="AJ110" s="123"/>
      <c r="AK110" s="123"/>
      <c r="AL110" s="123"/>
      <c r="AM110" s="123"/>
      <c r="AN110" s="123"/>
      <c r="AO110" s="123"/>
      <c r="AP110" s="123"/>
      <c r="AQ110" s="123"/>
      <c r="AR110" s="123"/>
      <c r="AS110" s="123"/>
      <c r="AT110" s="123"/>
      <c r="AU110" s="123"/>
      <c r="AV110" s="123"/>
      <c r="AW110" s="123"/>
      <c r="AX110" s="123"/>
      <c r="AY110" s="123"/>
      <c r="AZ110" s="123"/>
      <c r="BA110" s="123"/>
      <c r="BB110" s="123"/>
      <c r="BC110" s="123"/>
      <c r="BD110" s="123"/>
      <c r="BE110" s="123"/>
      <c r="BF110" s="123"/>
      <c r="BG110" s="123"/>
      <c r="BH110" s="123"/>
      <c r="BI110" s="123"/>
      <c r="BJ110" s="123"/>
      <c r="BK110" s="123"/>
      <c r="BL110" s="123"/>
      <c r="BM110" s="123"/>
      <c r="BN110" s="123"/>
      <c r="BO110" s="123"/>
      <c r="BP110" s="123"/>
      <c r="BQ110" s="123"/>
      <c r="BR110" s="123"/>
      <c r="BS110" s="123"/>
      <c r="BT110" s="123"/>
      <c r="BU110" s="123"/>
      <c r="BV110" s="123"/>
      <c r="BW110" s="123"/>
    </row>
    <row r="111" spans="21:75" ht="15" hidden="1" x14ac:dyDescent="0.25">
      <c r="U111" s="123"/>
      <c r="V111" s="123"/>
      <c r="W111" s="123"/>
      <c r="X111" s="123"/>
      <c r="Y111" s="123"/>
      <c r="Z111" s="123"/>
      <c r="AA111" s="123"/>
      <c r="AB111" s="123"/>
      <c r="AC111" s="123"/>
      <c r="AD111" s="123"/>
      <c r="AE111" s="123"/>
      <c r="AF111" s="123"/>
      <c r="AG111" s="123"/>
      <c r="AH111" s="123"/>
      <c r="AI111" s="123"/>
      <c r="AJ111" s="123"/>
      <c r="AK111" s="123"/>
      <c r="AL111" s="123"/>
      <c r="AM111" s="123"/>
      <c r="AN111" s="123"/>
      <c r="AO111" s="123"/>
      <c r="AP111" s="123"/>
      <c r="AQ111" s="123"/>
      <c r="AR111" s="123"/>
      <c r="AS111" s="123"/>
      <c r="AT111" s="123"/>
      <c r="AU111" s="123"/>
      <c r="AV111" s="123"/>
      <c r="AW111" s="123"/>
      <c r="AX111" s="123"/>
      <c r="AY111" s="123"/>
      <c r="AZ111" s="123"/>
      <c r="BA111" s="123"/>
      <c r="BB111" s="123"/>
      <c r="BC111" s="123"/>
      <c r="BD111" s="123"/>
      <c r="BE111" s="123"/>
      <c r="BF111" s="123"/>
      <c r="BG111" s="123"/>
      <c r="BH111" s="123"/>
      <c r="BI111" s="123"/>
      <c r="BJ111" s="123"/>
      <c r="BK111" s="123"/>
      <c r="BL111" s="123"/>
      <c r="BM111" s="123"/>
      <c r="BN111" s="123"/>
      <c r="BO111" s="123"/>
      <c r="BP111" s="123"/>
      <c r="BQ111" s="123"/>
      <c r="BR111" s="123"/>
      <c r="BS111" s="123"/>
      <c r="BT111" s="123"/>
      <c r="BU111" s="123"/>
      <c r="BV111" s="123"/>
      <c r="BW111" s="123"/>
    </row>
    <row r="112" spans="21:75" ht="15" hidden="1" x14ac:dyDescent="0.25">
      <c r="U112" s="123"/>
      <c r="V112" s="123"/>
      <c r="W112" s="123"/>
      <c r="X112" s="123"/>
      <c r="Y112" s="123"/>
      <c r="Z112" s="123"/>
      <c r="AA112" s="123"/>
      <c r="AB112" s="123"/>
      <c r="AC112" s="123"/>
      <c r="AD112" s="123"/>
      <c r="AE112" s="123"/>
      <c r="AF112" s="123"/>
      <c r="AG112" s="123"/>
      <c r="AH112" s="123"/>
      <c r="AI112" s="123"/>
      <c r="AJ112" s="123"/>
      <c r="AK112" s="123"/>
      <c r="AL112" s="123"/>
      <c r="AM112" s="123"/>
      <c r="AN112" s="123"/>
      <c r="AO112" s="123"/>
      <c r="AP112" s="123"/>
      <c r="AQ112" s="123"/>
      <c r="AR112" s="123"/>
      <c r="AS112" s="123"/>
      <c r="AT112" s="123"/>
      <c r="AU112" s="123"/>
      <c r="AV112" s="123"/>
      <c r="AW112" s="123"/>
      <c r="AX112" s="123"/>
      <c r="AY112" s="123"/>
      <c r="AZ112" s="123"/>
      <c r="BA112" s="123"/>
      <c r="BB112" s="123"/>
      <c r="BC112" s="123"/>
      <c r="BD112" s="123"/>
      <c r="BE112" s="123"/>
      <c r="BF112" s="123"/>
      <c r="BG112" s="123"/>
      <c r="BH112" s="123"/>
      <c r="BI112" s="123"/>
      <c r="BJ112" s="123"/>
      <c r="BK112" s="123"/>
      <c r="BL112" s="123"/>
      <c r="BM112" s="123"/>
      <c r="BN112" s="123"/>
      <c r="BO112" s="123"/>
      <c r="BP112" s="123"/>
      <c r="BQ112" s="123"/>
      <c r="BR112" s="123"/>
      <c r="BS112" s="123"/>
      <c r="BT112" s="123"/>
      <c r="BU112" s="123"/>
      <c r="BV112" s="123"/>
      <c r="BW112" s="123"/>
    </row>
    <row r="113" spans="21:75" ht="15" hidden="1" x14ac:dyDescent="0.25">
      <c r="U113" s="123"/>
      <c r="V113" s="123"/>
      <c r="W113" s="123"/>
      <c r="X113" s="123"/>
      <c r="Y113" s="123"/>
      <c r="Z113" s="123"/>
      <c r="AA113" s="123"/>
      <c r="AB113" s="123"/>
      <c r="AC113" s="123"/>
      <c r="AD113" s="123"/>
      <c r="AE113" s="123"/>
      <c r="AF113" s="123"/>
      <c r="AG113" s="123"/>
      <c r="AH113" s="123"/>
      <c r="AI113" s="123"/>
      <c r="AJ113" s="123"/>
      <c r="AK113" s="123"/>
      <c r="AL113" s="123"/>
      <c r="AM113" s="123"/>
      <c r="AN113" s="123"/>
      <c r="AO113" s="123"/>
      <c r="AP113" s="123"/>
      <c r="AQ113" s="123"/>
      <c r="AR113" s="123"/>
      <c r="AS113" s="123"/>
      <c r="AT113" s="123"/>
      <c r="AU113" s="123"/>
      <c r="AV113" s="123"/>
      <c r="AW113" s="123"/>
      <c r="AX113" s="123"/>
      <c r="AY113" s="123"/>
      <c r="AZ113" s="123"/>
      <c r="BA113" s="123"/>
      <c r="BB113" s="123"/>
      <c r="BC113" s="123"/>
      <c r="BD113" s="123"/>
      <c r="BE113" s="123"/>
      <c r="BF113" s="123"/>
      <c r="BG113" s="123"/>
      <c r="BH113" s="123"/>
      <c r="BI113" s="123"/>
      <c r="BJ113" s="123"/>
      <c r="BK113" s="123"/>
      <c r="BL113" s="123"/>
      <c r="BM113" s="123"/>
      <c r="BN113" s="123"/>
      <c r="BO113" s="123"/>
      <c r="BP113" s="123"/>
      <c r="BQ113" s="123"/>
      <c r="BR113" s="123"/>
      <c r="BS113" s="123"/>
      <c r="BT113" s="123"/>
      <c r="BU113" s="123"/>
      <c r="BV113" s="123"/>
      <c r="BW113" s="123"/>
    </row>
    <row r="114" spans="21:75" ht="15" hidden="1" x14ac:dyDescent="0.25">
      <c r="U114" s="123"/>
      <c r="V114" s="123"/>
      <c r="W114" s="123"/>
      <c r="X114" s="123"/>
      <c r="Y114" s="123"/>
      <c r="Z114" s="123"/>
      <c r="AA114" s="123"/>
      <c r="AB114" s="123"/>
      <c r="AC114" s="123"/>
      <c r="AD114" s="123"/>
      <c r="AE114" s="123"/>
      <c r="AF114" s="123"/>
      <c r="AG114" s="123"/>
      <c r="AH114" s="123"/>
      <c r="AI114" s="123"/>
      <c r="AJ114" s="123"/>
      <c r="AK114" s="123"/>
      <c r="AL114" s="123"/>
      <c r="AM114" s="123"/>
      <c r="AN114" s="123"/>
      <c r="AO114" s="123"/>
      <c r="AP114" s="123"/>
      <c r="AQ114" s="123"/>
      <c r="AR114" s="123"/>
      <c r="AS114" s="123"/>
      <c r="AT114" s="123"/>
      <c r="AU114" s="123"/>
      <c r="AV114" s="123"/>
      <c r="AW114" s="123"/>
      <c r="AX114" s="123"/>
      <c r="AY114" s="123"/>
      <c r="AZ114" s="123"/>
      <c r="BA114" s="123"/>
      <c r="BB114" s="123"/>
      <c r="BC114" s="123"/>
      <c r="BD114" s="123"/>
      <c r="BE114" s="123"/>
      <c r="BF114" s="123"/>
      <c r="BG114" s="123"/>
      <c r="BH114" s="123"/>
      <c r="BI114" s="123"/>
      <c r="BJ114" s="123"/>
      <c r="BK114" s="123"/>
      <c r="BL114" s="123"/>
      <c r="BM114" s="123"/>
      <c r="BN114" s="123"/>
      <c r="BO114" s="123"/>
      <c r="BP114" s="123"/>
      <c r="BQ114" s="123"/>
      <c r="BR114" s="123"/>
      <c r="BS114" s="123"/>
      <c r="BT114" s="123"/>
      <c r="BU114" s="123"/>
      <c r="BV114" s="123"/>
      <c r="BW114" s="123"/>
    </row>
    <row r="115" spans="21:75" ht="15" hidden="1" x14ac:dyDescent="0.25">
      <c r="U115" s="123"/>
      <c r="V115" s="123"/>
      <c r="W115" s="123"/>
      <c r="X115" s="123"/>
      <c r="Y115" s="123"/>
      <c r="Z115" s="123"/>
      <c r="AA115" s="123"/>
      <c r="AB115" s="123"/>
      <c r="AC115" s="123"/>
      <c r="AD115" s="123"/>
      <c r="AE115" s="123"/>
      <c r="AF115" s="123"/>
      <c r="AG115" s="123"/>
      <c r="AH115" s="123"/>
      <c r="AI115" s="123"/>
      <c r="AJ115" s="123"/>
      <c r="AK115" s="123"/>
      <c r="AL115" s="123"/>
      <c r="AM115" s="123"/>
      <c r="AN115" s="123"/>
      <c r="AO115" s="123"/>
      <c r="AP115" s="123"/>
      <c r="AQ115" s="123"/>
      <c r="AR115" s="123"/>
      <c r="AS115" s="123"/>
      <c r="AT115" s="123"/>
      <c r="AU115" s="123"/>
      <c r="AV115" s="123"/>
      <c r="AW115" s="123"/>
      <c r="AX115" s="123"/>
      <c r="AY115" s="123"/>
      <c r="AZ115" s="123"/>
      <c r="BA115" s="123"/>
      <c r="BB115" s="123"/>
      <c r="BC115" s="123"/>
      <c r="BD115" s="123"/>
      <c r="BE115" s="123"/>
      <c r="BF115" s="123"/>
      <c r="BG115" s="123"/>
      <c r="BH115" s="123"/>
      <c r="BI115" s="123"/>
      <c r="BJ115" s="123"/>
      <c r="BK115" s="123"/>
      <c r="BL115" s="123"/>
      <c r="BM115" s="123"/>
      <c r="BN115" s="123"/>
      <c r="BO115" s="123"/>
      <c r="BP115" s="123"/>
      <c r="BQ115" s="123"/>
      <c r="BR115" s="123"/>
      <c r="BS115" s="123"/>
      <c r="BT115" s="123"/>
      <c r="BU115" s="123"/>
      <c r="BV115" s="123"/>
      <c r="BW115" s="123"/>
    </row>
    <row r="116" spans="21:75" ht="15" hidden="1" x14ac:dyDescent="0.25">
      <c r="U116" s="123"/>
      <c r="V116" s="123"/>
      <c r="W116" s="123"/>
      <c r="X116" s="123"/>
      <c r="Y116" s="123"/>
      <c r="Z116" s="123"/>
      <c r="AA116" s="123"/>
      <c r="AB116" s="123"/>
      <c r="AC116" s="123"/>
      <c r="AD116" s="123"/>
      <c r="AE116" s="123"/>
      <c r="AF116" s="123"/>
      <c r="AG116" s="123"/>
      <c r="AH116" s="123"/>
      <c r="AI116" s="123"/>
      <c r="AJ116" s="123"/>
      <c r="AK116" s="123"/>
      <c r="AL116" s="123"/>
      <c r="AM116" s="123"/>
      <c r="AN116" s="123"/>
      <c r="AO116" s="123"/>
      <c r="AP116" s="123"/>
      <c r="AQ116" s="123"/>
      <c r="AR116" s="123"/>
      <c r="AS116" s="123"/>
      <c r="AT116" s="123"/>
      <c r="AU116" s="123"/>
      <c r="AV116" s="123"/>
      <c r="AW116" s="123"/>
      <c r="AX116" s="123"/>
      <c r="AY116" s="123"/>
      <c r="AZ116" s="123"/>
      <c r="BA116" s="123"/>
      <c r="BB116" s="123"/>
      <c r="BC116" s="123"/>
      <c r="BD116" s="123"/>
      <c r="BE116" s="123"/>
      <c r="BF116" s="123"/>
      <c r="BG116" s="123"/>
      <c r="BH116" s="123"/>
      <c r="BI116" s="123"/>
      <c r="BJ116" s="123"/>
      <c r="BK116" s="123"/>
      <c r="BL116" s="123"/>
      <c r="BM116" s="123"/>
      <c r="BN116" s="123"/>
      <c r="BO116" s="123"/>
      <c r="BP116" s="123"/>
      <c r="BQ116" s="123"/>
      <c r="BR116" s="123"/>
      <c r="BS116" s="123"/>
      <c r="BT116" s="123"/>
      <c r="BU116" s="123"/>
      <c r="BV116" s="123"/>
      <c r="BW116" s="123"/>
    </row>
    <row r="117" spans="21:75" ht="15" hidden="1" x14ac:dyDescent="0.25">
      <c r="U117" s="123"/>
      <c r="V117" s="123"/>
      <c r="W117" s="123"/>
      <c r="X117" s="123"/>
      <c r="Y117" s="123"/>
      <c r="Z117" s="123"/>
      <c r="AA117" s="123"/>
      <c r="AB117" s="123"/>
      <c r="AC117" s="123"/>
      <c r="AD117" s="123"/>
      <c r="AE117" s="123"/>
      <c r="AF117" s="123"/>
      <c r="AG117" s="123"/>
      <c r="AH117" s="123"/>
      <c r="AI117" s="123"/>
      <c r="AJ117" s="123"/>
      <c r="AK117" s="123"/>
      <c r="AL117" s="123"/>
      <c r="AM117" s="123"/>
      <c r="AN117" s="123"/>
      <c r="AO117" s="123"/>
      <c r="AP117" s="123"/>
      <c r="AQ117" s="123"/>
      <c r="AR117" s="123"/>
      <c r="AS117" s="123"/>
      <c r="AT117" s="123"/>
      <c r="AU117" s="123"/>
      <c r="AV117" s="123"/>
      <c r="AW117" s="123"/>
      <c r="AX117" s="123"/>
      <c r="AY117" s="123"/>
      <c r="AZ117" s="123"/>
      <c r="BA117" s="123"/>
      <c r="BB117" s="123"/>
      <c r="BC117" s="123"/>
      <c r="BD117" s="123"/>
      <c r="BE117" s="123"/>
      <c r="BF117" s="123"/>
      <c r="BG117" s="123"/>
      <c r="BH117" s="123"/>
      <c r="BI117" s="123"/>
      <c r="BJ117" s="123"/>
      <c r="BK117" s="123"/>
      <c r="BL117" s="123"/>
      <c r="BM117" s="123"/>
      <c r="BN117" s="123"/>
      <c r="BO117" s="123"/>
      <c r="BP117" s="123"/>
      <c r="BQ117" s="123"/>
      <c r="BR117" s="123"/>
      <c r="BS117" s="123"/>
      <c r="BT117" s="123"/>
      <c r="BU117" s="123"/>
      <c r="BV117" s="123"/>
      <c r="BW117" s="123"/>
    </row>
    <row r="118" spans="21:75" ht="15" hidden="1" x14ac:dyDescent="0.25">
      <c r="U118" s="123"/>
      <c r="V118" s="123"/>
      <c r="W118" s="123"/>
      <c r="X118" s="123"/>
      <c r="Y118" s="123"/>
      <c r="Z118" s="123"/>
      <c r="AA118" s="123"/>
      <c r="AB118" s="123"/>
      <c r="AC118" s="123"/>
      <c r="AD118" s="123"/>
      <c r="AE118" s="123"/>
      <c r="AF118" s="123"/>
      <c r="AG118" s="123"/>
      <c r="AH118" s="123"/>
      <c r="AI118" s="123"/>
      <c r="AJ118" s="123"/>
      <c r="AK118" s="123"/>
      <c r="AL118" s="123"/>
      <c r="AM118" s="123"/>
      <c r="AN118" s="123"/>
      <c r="AO118" s="123"/>
      <c r="AP118" s="123"/>
      <c r="AQ118" s="123"/>
      <c r="AR118" s="123"/>
      <c r="AS118" s="123"/>
      <c r="AT118" s="123"/>
      <c r="AU118" s="123"/>
      <c r="AV118" s="123"/>
      <c r="AW118" s="123"/>
      <c r="AX118" s="123"/>
      <c r="AY118" s="123"/>
      <c r="AZ118" s="123"/>
      <c r="BA118" s="123"/>
      <c r="BB118" s="123"/>
      <c r="BC118" s="123"/>
      <c r="BD118" s="123"/>
      <c r="BE118" s="123"/>
      <c r="BF118" s="123"/>
      <c r="BG118" s="123"/>
      <c r="BH118" s="123"/>
      <c r="BI118" s="123"/>
      <c r="BJ118" s="123"/>
      <c r="BK118" s="123"/>
      <c r="BL118" s="123"/>
      <c r="BM118" s="123"/>
      <c r="BN118" s="123"/>
      <c r="BO118" s="123"/>
      <c r="BP118" s="123"/>
      <c r="BQ118" s="123"/>
      <c r="BR118" s="123"/>
      <c r="BS118" s="123"/>
      <c r="BT118" s="123"/>
      <c r="BU118" s="123"/>
      <c r="BV118" s="123"/>
      <c r="BW118" s="123"/>
    </row>
    <row r="119" spans="21:75" ht="15" hidden="1" x14ac:dyDescent="0.25">
      <c r="U119" s="123"/>
      <c r="V119" s="123"/>
      <c r="W119" s="123"/>
      <c r="X119" s="123"/>
      <c r="Y119" s="123"/>
      <c r="Z119" s="123"/>
      <c r="AA119" s="123"/>
      <c r="AB119" s="123"/>
      <c r="AC119" s="123"/>
      <c r="AD119" s="123"/>
      <c r="AE119" s="123"/>
      <c r="AF119" s="123"/>
      <c r="AG119" s="123"/>
      <c r="AH119" s="123"/>
      <c r="AI119" s="123"/>
      <c r="AJ119" s="123"/>
      <c r="AK119" s="123"/>
      <c r="AL119" s="123"/>
      <c r="AM119" s="123"/>
      <c r="AN119" s="123"/>
      <c r="AO119" s="123"/>
      <c r="AP119" s="123"/>
      <c r="AQ119" s="123"/>
      <c r="AR119" s="123"/>
      <c r="AS119" s="123"/>
      <c r="AT119" s="123"/>
      <c r="AU119" s="123"/>
      <c r="AV119" s="123"/>
      <c r="AW119" s="123"/>
      <c r="AX119" s="123"/>
      <c r="AY119" s="123"/>
      <c r="AZ119" s="123"/>
      <c r="BA119" s="123"/>
      <c r="BB119" s="123"/>
      <c r="BC119" s="123"/>
      <c r="BD119" s="123"/>
      <c r="BE119" s="123"/>
      <c r="BF119" s="123"/>
      <c r="BG119" s="123"/>
      <c r="BH119" s="123"/>
      <c r="BI119" s="123"/>
      <c r="BJ119" s="123"/>
      <c r="BK119" s="123"/>
      <c r="BL119" s="123"/>
      <c r="BM119" s="123"/>
      <c r="BN119" s="123"/>
      <c r="BO119" s="123"/>
      <c r="BP119" s="123"/>
      <c r="BQ119" s="123"/>
      <c r="BR119" s="123"/>
      <c r="BS119" s="123"/>
      <c r="BT119" s="123"/>
      <c r="BU119" s="123"/>
      <c r="BV119" s="123"/>
      <c r="BW119" s="123"/>
    </row>
    <row r="120" spans="21:75" ht="15" hidden="1" x14ac:dyDescent="0.25">
      <c r="U120" s="123"/>
      <c r="V120" s="123"/>
      <c r="W120" s="123"/>
      <c r="X120" s="123"/>
      <c r="Y120" s="123"/>
      <c r="Z120" s="123"/>
      <c r="AA120" s="123"/>
      <c r="AB120" s="123"/>
      <c r="AC120" s="123"/>
      <c r="AD120" s="123"/>
      <c r="AE120" s="123"/>
      <c r="AF120" s="123"/>
      <c r="AG120" s="123"/>
      <c r="AH120" s="123"/>
      <c r="AI120" s="123"/>
      <c r="AJ120" s="123"/>
      <c r="AK120" s="123"/>
      <c r="AL120" s="123"/>
      <c r="AM120" s="123"/>
      <c r="AN120" s="123"/>
      <c r="AO120" s="123"/>
      <c r="AP120" s="123"/>
      <c r="AQ120" s="123"/>
      <c r="AR120" s="123"/>
      <c r="AS120" s="123"/>
      <c r="AT120" s="123"/>
      <c r="AU120" s="123"/>
      <c r="AV120" s="123"/>
      <c r="AW120" s="123"/>
      <c r="AX120" s="123"/>
      <c r="AY120" s="123"/>
      <c r="AZ120" s="123"/>
      <c r="BA120" s="123"/>
      <c r="BB120" s="123"/>
      <c r="BC120" s="123"/>
      <c r="BD120" s="123"/>
      <c r="BE120" s="123"/>
      <c r="BF120" s="123"/>
      <c r="BG120" s="123"/>
      <c r="BH120" s="123"/>
      <c r="BI120" s="123"/>
      <c r="BJ120" s="123"/>
      <c r="BK120" s="123"/>
      <c r="BL120" s="123"/>
      <c r="BM120" s="123"/>
      <c r="BN120" s="123"/>
      <c r="BO120" s="123"/>
      <c r="BP120" s="123"/>
      <c r="BQ120" s="123"/>
      <c r="BR120" s="123"/>
      <c r="BS120" s="123"/>
      <c r="BT120" s="123"/>
      <c r="BU120" s="123"/>
      <c r="BV120" s="123"/>
      <c r="BW120" s="123"/>
    </row>
    <row r="121" spans="21:75" ht="15" hidden="1" x14ac:dyDescent="0.25">
      <c r="U121" s="123"/>
      <c r="V121" s="123"/>
      <c r="W121" s="123"/>
      <c r="X121" s="123"/>
      <c r="Y121" s="123"/>
      <c r="Z121" s="123"/>
      <c r="AA121" s="123"/>
      <c r="AB121" s="123"/>
      <c r="AC121" s="123"/>
      <c r="AD121" s="123"/>
      <c r="AE121" s="123"/>
      <c r="AF121" s="123"/>
      <c r="AG121" s="123"/>
      <c r="AH121" s="123"/>
      <c r="AI121" s="123"/>
      <c r="AJ121" s="123"/>
      <c r="AK121" s="123"/>
      <c r="AL121" s="123"/>
      <c r="AM121" s="123"/>
      <c r="AN121" s="123"/>
      <c r="AO121" s="123"/>
      <c r="AP121" s="123"/>
      <c r="AQ121" s="123"/>
      <c r="AR121" s="123"/>
      <c r="AS121" s="123"/>
      <c r="AT121" s="123"/>
      <c r="AU121" s="123"/>
      <c r="AV121" s="123"/>
      <c r="AW121" s="123"/>
      <c r="AX121" s="123"/>
      <c r="AY121" s="123"/>
      <c r="AZ121" s="123"/>
      <c r="BA121" s="123"/>
      <c r="BB121" s="123"/>
      <c r="BC121" s="123"/>
      <c r="BD121" s="123"/>
      <c r="BE121" s="123"/>
      <c r="BF121" s="123"/>
      <c r="BG121" s="123"/>
      <c r="BH121" s="123"/>
      <c r="BI121" s="123"/>
      <c r="BJ121" s="123"/>
      <c r="BK121" s="123"/>
      <c r="BL121" s="123"/>
      <c r="BM121" s="123"/>
      <c r="BN121" s="123"/>
      <c r="BO121" s="123"/>
      <c r="BP121" s="123"/>
      <c r="BQ121" s="123"/>
      <c r="BR121" s="123"/>
      <c r="BS121" s="123"/>
      <c r="BT121" s="123"/>
      <c r="BU121" s="123"/>
      <c r="BV121" s="123"/>
      <c r="BW121" s="123"/>
    </row>
    <row r="122" spans="21:75" ht="15" hidden="1" x14ac:dyDescent="0.25">
      <c r="U122" s="123"/>
      <c r="V122" s="123"/>
      <c r="W122" s="123"/>
      <c r="X122" s="123"/>
      <c r="Y122" s="123"/>
      <c r="Z122" s="123"/>
      <c r="AA122" s="123"/>
      <c r="AB122" s="123"/>
      <c r="AC122" s="123"/>
      <c r="AD122" s="123"/>
      <c r="AE122" s="123"/>
      <c r="AF122" s="123"/>
      <c r="AG122" s="123"/>
      <c r="AH122" s="123"/>
      <c r="AI122" s="123"/>
      <c r="AJ122" s="123"/>
      <c r="AK122" s="123"/>
      <c r="AL122" s="123"/>
      <c r="AM122" s="123"/>
      <c r="AN122" s="123"/>
      <c r="AO122" s="123"/>
      <c r="AP122" s="123"/>
      <c r="AQ122" s="123"/>
      <c r="AR122" s="123"/>
      <c r="AS122" s="123"/>
      <c r="AT122" s="123"/>
      <c r="AU122" s="123"/>
      <c r="AV122" s="123"/>
      <c r="AW122" s="123"/>
      <c r="AX122" s="123"/>
      <c r="AY122" s="123"/>
      <c r="AZ122" s="123"/>
      <c r="BA122" s="123"/>
      <c r="BB122" s="123"/>
      <c r="BC122" s="123"/>
      <c r="BD122" s="123"/>
      <c r="BE122" s="123"/>
      <c r="BF122" s="123"/>
      <c r="BG122" s="123"/>
      <c r="BH122" s="123"/>
      <c r="BI122" s="123"/>
      <c r="BJ122" s="123"/>
      <c r="BK122" s="123"/>
      <c r="BL122" s="123"/>
      <c r="BM122" s="123"/>
      <c r="BN122" s="123"/>
      <c r="BO122" s="123"/>
      <c r="BP122" s="123"/>
      <c r="BQ122" s="123"/>
      <c r="BR122" s="123"/>
      <c r="BS122" s="123"/>
      <c r="BT122" s="123"/>
      <c r="BU122" s="123"/>
      <c r="BV122" s="123"/>
      <c r="BW122" s="123"/>
    </row>
    <row r="123" spans="21:75" ht="15" hidden="1" x14ac:dyDescent="0.25">
      <c r="U123" s="123"/>
      <c r="V123" s="123"/>
      <c r="W123" s="123"/>
      <c r="X123" s="123"/>
      <c r="Y123" s="123"/>
      <c r="Z123" s="123"/>
      <c r="AA123" s="123"/>
      <c r="AB123" s="123"/>
      <c r="AC123" s="123"/>
      <c r="AD123" s="123"/>
      <c r="AE123" s="123"/>
      <c r="AF123" s="123"/>
      <c r="AG123" s="123"/>
      <c r="AH123" s="123"/>
      <c r="AI123" s="123"/>
      <c r="AJ123" s="123"/>
      <c r="AK123" s="123"/>
      <c r="AL123" s="123"/>
      <c r="AM123" s="123"/>
      <c r="AN123" s="123"/>
      <c r="AO123" s="123"/>
      <c r="AP123" s="123"/>
      <c r="AQ123" s="123"/>
      <c r="AR123" s="123"/>
      <c r="AS123" s="123"/>
      <c r="AT123" s="123"/>
      <c r="AU123" s="123"/>
      <c r="AV123" s="123"/>
      <c r="AW123" s="123"/>
      <c r="AX123" s="123"/>
      <c r="AY123" s="123"/>
      <c r="AZ123" s="123"/>
      <c r="BA123" s="123"/>
      <c r="BB123" s="123"/>
      <c r="BC123" s="123"/>
      <c r="BD123" s="123"/>
      <c r="BE123" s="123"/>
      <c r="BF123" s="123"/>
      <c r="BG123" s="123"/>
      <c r="BH123" s="123"/>
      <c r="BI123" s="123"/>
      <c r="BJ123" s="123"/>
      <c r="BK123" s="123"/>
      <c r="BL123" s="123"/>
      <c r="BM123" s="123"/>
      <c r="BN123" s="123"/>
      <c r="BO123" s="123"/>
      <c r="BP123" s="123"/>
      <c r="BQ123" s="123"/>
      <c r="BR123" s="123"/>
      <c r="BS123" s="123"/>
      <c r="BT123" s="123"/>
      <c r="BU123" s="123"/>
      <c r="BV123" s="123"/>
      <c r="BW123" s="123"/>
    </row>
    <row r="124" spans="21:75" ht="15" hidden="1" x14ac:dyDescent="0.25">
      <c r="U124" s="123"/>
      <c r="V124" s="123"/>
      <c r="W124" s="123"/>
      <c r="X124" s="123"/>
      <c r="Y124" s="123"/>
      <c r="Z124" s="123"/>
      <c r="AA124" s="123"/>
      <c r="AB124" s="123"/>
      <c r="AC124" s="123"/>
      <c r="AD124" s="123"/>
      <c r="AE124" s="123"/>
      <c r="AF124" s="123"/>
      <c r="AG124" s="123"/>
      <c r="AH124" s="123"/>
      <c r="AI124" s="123"/>
      <c r="AJ124" s="123"/>
      <c r="AK124" s="123"/>
      <c r="AL124" s="123"/>
      <c r="AM124" s="123"/>
      <c r="AN124" s="123"/>
      <c r="AO124" s="123"/>
      <c r="AP124" s="123"/>
      <c r="AQ124" s="123"/>
      <c r="AR124" s="123"/>
      <c r="AS124" s="123"/>
      <c r="AT124" s="123"/>
      <c r="AU124" s="123"/>
      <c r="AV124" s="123"/>
      <c r="AW124" s="123"/>
      <c r="AX124" s="123"/>
      <c r="AY124" s="123"/>
      <c r="AZ124" s="123"/>
      <c r="BA124" s="123"/>
      <c r="BB124" s="123"/>
      <c r="BC124" s="123"/>
      <c r="BD124" s="123"/>
      <c r="BE124" s="123"/>
      <c r="BF124" s="123"/>
      <c r="BG124" s="123"/>
      <c r="BH124" s="123"/>
      <c r="BI124" s="123"/>
      <c r="BJ124" s="123"/>
      <c r="BK124" s="123"/>
      <c r="BL124" s="123"/>
      <c r="BM124" s="123"/>
      <c r="BN124" s="123"/>
      <c r="BO124" s="123"/>
      <c r="BP124" s="123"/>
      <c r="BQ124" s="123"/>
      <c r="BR124" s="123"/>
      <c r="BS124" s="123"/>
      <c r="BT124" s="123"/>
      <c r="BU124" s="123"/>
      <c r="BV124" s="123"/>
      <c r="BW124" s="123"/>
    </row>
    <row r="125" spans="21:75" ht="15" hidden="1" x14ac:dyDescent="0.25">
      <c r="U125" s="123"/>
      <c r="V125" s="123"/>
      <c r="W125" s="123"/>
      <c r="X125" s="123"/>
      <c r="Y125" s="123"/>
      <c r="Z125" s="123"/>
      <c r="AA125" s="123"/>
      <c r="AB125" s="123"/>
      <c r="AC125" s="123"/>
      <c r="AD125" s="123"/>
      <c r="AE125" s="123"/>
      <c r="AF125" s="123"/>
      <c r="AG125" s="123"/>
      <c r="AH125" s="123"/>
      <c r="AI125" s="123"/>
      <c r="AJ125" s="123"/>
      <c r="AK125" s="123"/>
      <c r="AL125" s="123"/>
      <c r="AM125" s="123"/>
      <c r="AN125" s="123"/>
      <c r="AO125" s="123"/>
      <c r="AP125" s="123"/>
      <c r="AQ125" s="123"/>
      <c r="AR125" s="123"/>
      <c r="AS125" s="123"/>
      <c r="AT125" s="123"/>
      <c r="AU125" s="123"/>
      <c r="AV125" s="123"/>
      <c r="AW125" s="123"/>
      <c r="AX125" s="123"/>
      <c r="AY125" s="123"/>
      <c r="AZ125" s="123"/>
      <c r="BA125" s="123"/>
      <c r="BB125" s="123"/>
      <c r="BC125" s="123"/>
      <c r="BD125" s="123"/>
      <c r="BE125" s="123"/>
      <c r="BF125" s="123"/>
      <c r="BG125" s="123"/>
      <c r="BH125" s="123"/>
      <c r="BI125" s="123"/>
      <c r="BJ125" s="123"/>
      <c r="BK125" s="123"/>
      <c r="BL125" s="123"/>
      <c r="BM125" s="123"/>
      <c r="BN125" s="123"/>
      <c r="BO125" s="123"/>
      <c r="BP125" s="123"/>
      <c r="BQ125" s="123"/>
      <c r="BR125" s="123"/>
      <c r="BS125" s="123"/>
      <c r="BT125" s="123"/>
      <c r="BU125" s="123"/>
      <c r="BV125" s="123"/>
      <c r="BW125" s="123"/>
    </row>
    <row r="126" spans="21:75" ht="15" hidden="1" x14ac:dyDescent="0.25">
      <c r="U126" s="123"/>
      <c r="V126" s="123"/>
      <c r="W126" s="123"/>
      <c r="X126" s="123"/>
      <c r="Y126" s="123"/>
      <c r="Z126" s="123"/>
      <c r="AA126" s="123"/>
      <c r="AB126" s="123"/>
      <c r="AC126" s="123"/>
      <c r="AD126" s="123"/>
      <c r="AE126" s="123"/>
      <c r="AF126" s="123"/>
      <c r="AG126" s="123"/>
      <c r="AH126" s="123"/>
      <c r="AI126" s="123"/>
      <c r="AJ126" s="123"/>
      <c r="AK126" s="123"/>
      <c r="AL126" s="123"/>
      <c r="AM126" s="123"/>
      <c r="AN126" s="123"/>
      <c r="AO126" s="123"/>
      <c r="AP126" s="123"/>
      <c r="AQ126" s="123"/>
      <c r="AR126" s="123"/>
      <c r="AS126" s="123"/>
      <c r="AT126" s="123"/>
      <c r="AU126" s="123"/>
      <c r="AV126" s="123"/>
      <c r="AW126" s="123"/>
      <c r="AX126" s="123"/>
      <c r="AY126" s="123"/>
      <c r="AZ126" s="123"/>
      <c r="BA126" s="123"/>
      <c r="BB126" s="123"/>
      <c r="BC126" s="123"/>
      <c r="BD126" s="123"/>
      <c r="BE126" s="123"/>
      <c r="BF126" s="123"/>
      <c r="BG126" s="123"/>
      <c r="BH126" s="123"/>
      <c r="BI126" s="123"/>
      <c r="BJ126" s="123"/>
      <c r="BK126" s="123"/>
      <c r="BL126" s="123"/>
      <c r="BM126" s="123"/>
      <c r="BN126" s="123"/>
      <c r="BO126" s="123"/>
      <c r="BP126" s="123"/>
      <c r="BQ126" s="123"/>
      <c r="BR126" s="123"/>
      <c r="BS126" s="123"/>
      <c r="BT126" s="123"/>
      <c r="BU126" s="123"/>
      <c r="BV126" s="123"/>
      <c r="BW126" s="123"/>
    </row>
    <row r="127" spans="21:75" ht="15" hidden="1" x14ac:dyDescent="0.25">
      <c r="U127" s="123"/>
      <c r="V127" s="123"/>
      <c r="W127" s="123"/>
      <c r="X127" s="123"/>
      <c r="Y127" s="123"/>
      <c r="Z127" s="123"/>
      <c r="AA127" s="123"/>
      <c r="AB127" s="123"/>
      <c r="AC127" s="123"/>
      <c r="AD127" s="123"/>
      <c r="AE127" s="123"/>
      <c r="AF127" s="123"/>
      <c r="AG127" s="123"/>
      <c r="AH127" s="123"/>
      <c r="AI127" s="123"/>
      <c r="AJ127" s="123"/>
      <c r="AK127" s="123"/>
      <c r="AL127" s="123"/>
      <c r="AM127" s="123"/>
      <c r="AN127" s="123"/>
      <c r="AO127" s="123"/>
      <c r="AP127" s="123"/>
      <c r="AQ127" s="123"/>
      <c r="AR127" s="123"/>
      <c r="AS127" s="123"/>
      <c r="AT127" s="123"/>
      <c r="AU127" s="123"/>
      <c r="AV127" s="123"/>
      <c r="AW127" s="123"/>
      <c r="AX127" s="123"/>
      <c r="AY127" s="123"/>
      <c r="AZ127" s="123"/>
      <c r="BA127" s="123"/>
      <c r="BB127" s="123"/>
      <c r="BC127" s="123"/>
      <c r="BD127" s="123"/>
      <c r="BE127" s="123"/>
      <c r="BF127" s="123"/>
      <c r="BG127" s="123"/>
      <c r="BH127" s="123"/>
      <c r="BI127" s="123"/>
      <c r="BJ127" s="123"/>
      <c r="BK127" s="123"/>
      <c r="BL127" s="123"/>
      <c r="BM127" s="123"/>
      <c r="BN127" s="123"/>
      <c r="BO127" s="123"/>
      <c r="BP127" s="123"/>
      <c r="BQ127" s="123"/>
      <c r="BR127" s="123"/>
      <c r="BS127" s="123"/>
      <c r="BT127" s="123"/>
      <c r="BU127" s="123"/>
      <c r="BV127" s="123"/>
      <c r="BW127" s="123"/>
    </row>
    <row r="128" spans="21:75" ht="15" hidden="1" x14ac:dyDescent="0.25">
      <c r="U128" s="123"/>
      <c r="V128" s="123"/>
      <c r="W128" s="123"/>
      <c r="X128" s="123"/>
      <c r="Y128" s="123"/>
      <c r="Z128" s="123"/>
      <c r="AA128" s="123"/>
      <c r="AB128" s="123"/>
      <c r="AC128" s="123"/>
      <c r="AD128" s="123"/>
      <c r="AE128" s="123"/>
      <c r="AF128" s="123"/>
      <c r="AG128" s="123"/>
      <c r="AH128" s="123"/>
      <c r="AI128" s="123"/>
      <c r="AJ128" s="123"/>
      <c r="AK128" s="123"/>
      <c r="AL128" s="123"/>
      <c r="AM128" s="123"/>
      <c r="AN128" s="123"/>
      <c r="AO128" s="123"/>
      <c r="AP128" s="123"/>
      <c r="AQ128" s="123"/>
      <c r="AR128" s="123"/>
      <c r="AS128" s="123"/>
      <c r="AT128" s="123"/>
      <c r="AU128" s="123"/>
      <c r="AV128" s="123"/>
      <c r="AW128" s="123"/>
      <c r="AX128" s="123"/>
      <c r="AY128" s="123"/>
      <c r="AZ128" s="123"/>
      <c r="BA128" s="123"/>
      <c r="BB128" s="123"/>
      <c r="BC128" s="123"/>
      <c r="BD128" s="123"/>
      <c r="BE128" s="123"/>
      <c r="BF128" s="123"/>
      <c r="BG128" s="123"/>
      <c r="BH128" s="123"/>
      <c r="BI128" s="123"/>
      <c r="BJ128" s="123"/>
      <c r="BK128" s="123"/>
      <c r="BL128" s="123"/>
      <c r="BM128" s="123"/>
      <c r="BN128" s="123"/>
      <c r="BO128" s="123"/>
      <c r="BP128" s="123"/>
      <c r="BQ128" s="123"/>
      <c r="BR128" s="123"/>
      <c r="BS128" s="123"/>
      <c r="BT128" s="123"/>
      <c r="BU128" s="123"/>
      <c r="BV128" s="123"/>
      <c r="BW128" s="123"/>
    </row>
    <row r="129" spans="21:75" ht="15" hidden="1" x14ac:dyDescent="0.25">
      <c r="U129" s="123"/>
      <c r="V129" s="123"/>
      <c r="W129" s="123"/>
      <c r="X129" s="123"/>
      <c r="Y129" s="123"/>
      <c r="Z129" s="123"/>
      <c r="AA129" s="123"/>
      <c r="AB129" s="123"/>
      <c r="AC129" s="123"/>
      <c r="AD129" s="123"/>
      <c r="AE129" s="123"/>
      <c r="AF129" s="123"/>
      <c r="AG129" s="123"/>
      <c r="AH129" s="123"/>
      <c r="AI129" s="123"/>
      <c r="AJ129" s="123"/>
      <c r="AK129" s="123"/>
      <c r="AL129" s="123"/>
      <c r="AM129" s="123"/>
      <c r="AN129" s="123"/>
      <c r="AO129" s="123"/>
      <c r="AP129" s="123"/>
      <c r="AQ129" s="123"/>
      <c r="AR129" s="123"/>
      <c r="AS129" s="123"/>
      <c r="AT129" s="123"/>
      <c r="AU129" s="123"/>
      <c r="AV129" s="123"/>
      <c r="AW129" s="123"/>
      <c r="AX129" s="123"/>
      <c r="AY129" s="123"/>
      <c r="AZ129" s="123"/>
      <c r="BA129" s="123"/>
      <c r="BB129" s="123"/>
      <c r="BC129" s="123"/>
      <c r="BD129" s="123"/>
      <c r="BE129" s="123"/>
      <c r="BF129" s="123"/>
      <c r="BG129" s="123"/>
      <c r="BH129" s="123"/>
      <c r="BI129" s="123"/>
      <c r="BJ129" s="123"/>
      <c r="BK129" s="123"/>
      <c r="BL129" s="123"/>
      <c r="BM129" s="123"/>
      <c r="BN129" s="123"/>
      <c r="BO129" s="123"/>
      <c r="BP129" s="123"/>
      <c r="BQ129" s="123"/>
      <c r="BR129" s="123"/>
      <c r="BS129" s="123"/>
      <c r="BT129" s="123"/>
      <c r="BU129" s="123"/>
      <c r="BV129" s="123"/>
      <c r="BW129" s="123"/>
    </row>
    <row r="130" spans="21:75" ht="15" hidden="1" x14ac:dyDescent="0.25">
      <c r="U130" s="123"/>
      <c r="V130" s="123"/>
      <c r="W130" s="123"/>
      <c r="X130" s="123"/>
      <c r="Y130" s="123"/>
      <c r="Z130" s="123"/>
      <c r="AA130" s="123"/>
      <c r="AB130" s="123"/>
      <c r="AC130" s="123"/>
      <c r="AD130" s="123"/>
      <c r="AE130" s="123"/>
      <c r="AF130" s="123"/>
      <c r="AG130" s="123"/>
      <c r="AH130" s="123"/>
      <c r="AI130" s="123"/>
      <c r="AJ130" s="123"/>
      <c r="AK130" s="123"/>
      <c r="AL130" s="123"/>
      <c r="AM130" s="123"/>
      <c r="AN130" s="123"/>
      <c r="AO130" s="123"/>
      <c r="AP130" s="123"/>
      <c r="AQ130" s="123"/>
      <c r="AR130" s="123"/>
      <c r="AS130" s="123"/>
      <c r="AT130" s="123"/>
      <c r="AU130" s="123"/>
      <c r="AV130" s="123"/>
      <c r="AW130" s="123"/>
      <c r="AX130" s="123"/>
      <c r="AY130" s="123"/>
      <c r="AZ130" s="123"/>
      <c r="BA130" s="123"/>
      <c r="BB130" s="123"/>
      <c r="BC130" s="123"/>
      <c r="BD130" s="123"/>
      <c r="BE130" s="123"/>
      <c r="BF130" s="123"/>
      <c r="BG130" s="123"/>
      <c r="BH130" s="123"/>
      <c r="BI130" s="123"/>
      <c r="BJ130" s="123"/>
      <c r="BK130" s="123"/>
      <c r="BL130" s="123"/>
      <c r="BM130" s="123"/>
      <c r="BN130" s="123"/>
      <c r="BO130" s="123"/>
      <c r="BP130" s="123"/>
      <c r="BQ130" s="123"/>
      <c r="BR130" s="123"/>
      <c r="BS130" s="123"/>
      <c r="BT130" s="123"/>
      <c r="BU130" s="123"/>
      <c r="BV130" s="123"/>
      <c r="BW130" s="123"/>
    </row>
    <row r="131" spans="21:75" ht="15" hidden="1" x14ac:dyDescent="0.25">
      <c r="U131" s="123"/>
      <c r="V131" s="123"/>
      <c r="W131" s="123"/>
      <c r="X131" s="123"/>
      <c r="Y131" s="123"/>
      <c r="Z131" s="123"/>
      <c r="AA131" s="123"/>
      <c r="AB131" s="123"/>
      <c r="AC131" s="123"/>
      <c r="AD131" s="123"/>
      <c r="AE131" s="123"/>
      <c r="AF131" s="123"/>
      <c r="AG131" s="123"/>
      <c r="AH131" s="123"/>
      <c r="AI131" s="123"/>
      <c r="AJ131" s="123"/>
      <c r="AK131" s="123"/>
      <c r="AL131" s="123"/>
      <c r="AM131" s="123"/>
      <c r="AN131" s="123"/>
      <c r="AO131" s="123"/>
      <c r="AP131" s="123"/>
      <c r="AQ131" s="123"/>
      <c r="AR131" s="123"/>
      <c r="AS131" s="123"/>
      <c r="AT131" s="123"/>
      <c r="AU131" s="123"/>
      <c r="AV131" s="123"/>
      <c r="AW131" s="123"/>
      <c r="AX131" s="123"/>
      <c r="AY131" s="123"/>
      <c r="AZ131" s="123"/>
      <c r="BA131" s="123"/>
      <c r="BB131" s="123"/>
      <c r="BC131" s="123"/>
      <c r="BD131" s="123"/>
      <c r="BE131" s="123"/>
      <c r="BF131" s="123"/>
      <c r="BG131" s="123"/>
      <c r="BH131" s="123"/>
      <c r="BI131" s="123"/>
      <c r="BJ131" s="123"/>
      <c r="BK131" s="123"/>
      <c r="BL131" s="123"/>
      <c r="BM131" s="123"/>
      <c r="BN131" s="123"/>
      <c r="BO131" s="123"/>
      <c r="BP131" s="123"/>
      <c r="BQ131" s="123"/>
      <c r="BR131" s="123"/>
      <c r="BS131" s="123"/>
      <c r="BT131" s="123"/>
      <c r="BU131" s="123"/>
      <c r="BV131" s="123"/>
      <c r="BW131" s="123"/>
    </row>
    <row r="132" spans="21:75" ht="15" hidden="1" x14ac:dyDescent="0.25">
      <c r="U132" s="123"/>
      <c r="V132" s="123"/>
      <c r="W132" s="123"/>
      <c r="X132" s="123"/>
      <c r="Y132" s="123"/>
      <c r="Z132" s="123"/>
      <c r="AA132" s="123"/>
      <c r="AB132" s="123"/>
      <c r="AC132" s="123"/>
      <c r="AD132" s="123"/>
      <c r="AE132" s="123"/>
      <c r="AF132" s="123"/>
      <c r="AG132" s="123"/>
      <c r="AH132" s="123"/>
      <c r="AI132" s="123"/>
      <c r="AJ132" s="123"/>
      <c r="AK132" s="123"/>
      <c r="AL132" s="123"/>
      <c r="AM132" s="123"/>
      <c r="AN132" s="123"/>
      <c r="AO132" s="123"/>
      <c r="AP132" s="123"/>
      <c r="AQ132" s="123"/>
      <c r="AR132" s="123"/>
      <c r="AS132" s="123"/>
      <c r="AT132" s="123"/>
      <c r="AU132" s="123"/>
      <c r="AV132" s="123"/>
      <c r="AW132" s="123"/>
      <c r="AX132" s="123"/>
      <c r="AY132" s="123"/>
      <c r="AZ132" s="123"/>
      <c r="BA132" s="123"/>
      <c r="BB132" s="123"/>
      <c r="BC132" s="123"/>
      <c r="BD132" s="123"/>
      <c r="BE132" s="123"/>
      <c r="BF132" s="123"/>
      <c r="BG132" s="123"/>
      <c r="BH132" s="123"/>
      <c r="BI132" s="123"/>
      <c r="BJ132" s="123"/>
      <c r="BK132" s="123"/>
      <c r="BL132" s="123"/>
      <c r="BM132" s="123"/>
      <c r="BN132" s="123"/>
      <c r="BO132" s="123"/>
      <c r="BP132" s="123"/>
      <c r="BQ132" s="123"/>
      <c r="BR132" s="123"/>
      <c r="BS132" s="123"/>
      <c r="BT132" s="123"/>
      <c r="BU132" s="123"/>
      <c r="BV132" s="123"/>
      <c r="BW132" s="123"/>
    </row>
    <row r="133" spans="21:75" ht="15" hidden="1" x14ac:dyDescent="0.25">
      <c r="U133" s="123"/>
      <c r="V133" s="123"/>
      <c r="W133" s="123"/>
      <c r="X133" s="123"/>
      <c r="Y133" s="123"/>
      <c r="Z133" s="123"/>
      <c r="AA133" s="123"/>
      <c r="AB133" s="123"/>
      <c r="AC133" s="123"/>
      <c r="AD133" s="123"/>
      <c r="AE133" s="123"/>
      <c r="AF133" s="123"/>
      <c r="AG133" s="123"/>
      <c r="AH133" s="123"/>
      <c r="AI133" s="123"/>
      <c r="AJ133" s="123"/>
      <c r="AK133" s="123"/>
      <c r="AL133" s="123"/>
      <c r="AM133" s="123"/>
      <c r="AN133" s="123"/>
      <c r="AO133" s="123"/>
      <c r="AP133" s="123"/>
      <c r="AQ133" s="123"/>
      <c r="AR133" s="123"/>
      <c r="AS133" s="123"/>
      <c r="AT133" s="123"/>
      <c r="AU133" s="123"/>
      <c r="AV133" s="123"/>
      <c r="AW133" s="123"/>
      <c r="AX133" s="123"/>
      <c r="AY133" s="123"/>
      <c r="AZ133" s="123"/>
      <c r="BA133" s="123"/>
      <c r="BB133" s="123"/>
      <c r="BC133" s="123"/>
      <c r="BD133" s="123"/>
      <c r="BE133" s="123"/>
      <c r="BF133" s="123"/>
      <c r="BG133" s="123"/>
      <c r="BH133" s="123"/>
      <c r="BI133" s="123"/>
      <c r="BJ133" s="123"/>
      <c r="BK133" s="123"/>
      <c r="BL133" s="123"/>
      <c r="BM133" s="123"/>
      <c r="BN133" s="123"/>
      <c r="BO133" s="123"/>
      <c r="BP133" s="123"/>
      <c r="BQ133" s="123"/>
      <c r="BR133" s="123"/>
      <c r="BS133" s="123"/>
      <c r="BT133" s="123"/>
      <c r="BU133" s="123"/>
      <c r="BV133" s="123"/>
      <c r="BW133" s="123"/>
    </row>
    <row r="134" spans="21:75" ht="15" hidden="1" x14ac:dyDescent="0.25">
      <c r="U134" s="123"/>
      <c r="V134" s="123"/>
      <c r="W134" s="123"/>
      <c r="X134" s="123"/>
      <c r="Y134" s="123"/>
      <c r="Z134" s="123"/>
      <c r="AA134" s="123"/>
      <c r="AB134" s="123"/>
      <c r="AC134" s="123"/>
      <c r="AD134" s="123"/>
      <c r="AE134" s="123"/>
      <c r="AF134" s="123"/>
      <c r="AG134" s="123"/>
      <c r="AH134" s="123"/>
      <c r="AI134" s="123"/>
      <c r="AJ134" s="123"/>
      <c r="AK134" s="123"/>
      <c r="AL134" s="123"/>
      <c r="AM134" s="123"/>
      <c r="AN134" s="123"/>
      <c r="AO134" s="123"/>
      <c r="AP134" s="123"/>
      <c r="AQ134" s="123"/>
      <c r="AR134" s="123"/>
      <c r="AS134" s="123"/>
      <c r="AT134" s="123"/>
      <c r="AU134" s="123"/>
      <c r="AV134" s="123"/>
      <c r="AW134" s="123"/>
      <c r="AX134" s="123"/>
      <c r="AY134" s="123"/>
      <c r="AZ134" s="123"/>
      <c r="BA134" s="123"/>
      <c r="BB134" s="123"/>
      <c r="BC134" s="123"/>
      <c r="BD134" s="123"/>
      <c r="BE134" s="123"/>
      <c r="BF134" s="123"/>
      <c r="BG134" s="123"/>
      <c r="BH134" s="123"/>
      <c r="BI134" s="123"/>
      <c r="BJ134" s="123"/>
      <c r="BK134" s="123"/>
      <c r="BL134" s="123"/>
      <c r="BM134" s="123"/>
      <c r="BN134" s="123"/>
      <c r="BO134" s="123"/>
      <c r="BP134" s="123"/>
      <c r="BQ134" s="123"/>
      <c r="BR134" s="123"/>
      <c r="BS134" s="123"/>
      <c r="BT134" s="123"/>
      <c r="BU134" s="123"/>
      <c r="BV134" s="123"/>
      <c r="BW134" s="123"/>
    </row>
    <row r="135" spans="21:75" ht="15" hidden="1" x14ac:dyDescent="0.25">
      <c r="U135" s="123"/>
      <c r="V135" s="123"/>
      <c r="W135" s="123"/>
      <c r="X135" s="123"/>
      <c r="Y135" s="123"/>
      <c r="Z135" s="123"/>
      <c r="AA135" s="123"/>
      <c r="AB135" s="123"/>
      <c r="AC135" s="123"/>
      <c r="AD135" s="123"/>
      <c r="AE135" s="123"/>
      <c r="AF135" s="123"/>
      <c r="AG135" s="123"/>
      <c r="AH135" s="123"/>
      <c r="AI135" s="123"/>
      <c r="AJ135" s="123"/>
      <c r="AK135" s="123"/>
      <c r="AL135" s="123"/>
      <c r="AM135" s="123"/>
      <c r="AN135" s="123"/>
      <c r="AO135" s="123"/>
      <c r="AP135" s="123"/>
      <c r="AQ135" s="123"/>
      <c r="AR135" s="123"/>
      <c r="AS135" s="123"/>
      <c r="AT135" s="123"/>
      <c r="AU135" s="123"/>
      <c r="AV135" s="123"/>
      <c r="AW135" s="123"/>
      <c r="AX135" s="123"/>
      <c r="AY135" s="123"/>
      <c r="AZ135" s="123"/>
      <c r="BA135" s="123"/>
      <c r="BB135" s="123"/>
      <c r="BC135" s="123"/>
      <c r="BD135" s="123"/>
      <c r="BE135" s="123"/>
      <c r="BF135" s="123"/>
      <c r="BG135" s="123"/>
      <c r="BH135" s="123"/>
      <c r="BI135" s="123"/>
      <c r="BJ135" s="123"/>
      <c r="BK135" s="123"/>
      <c r="BL135" s="123"/>
      <c r="BM135" s="123"/>
      <c r="BN135" s="123"/>
      <c r="BO135" s="123"/>
      <c r="BP135" s="123"/>
      <c r="BQ135" s="123"/>
      <c r="BR135" s="123"/>
      <c r="BS135" s="123"/>
      <c r="BT135" s="123"/>
      <c r="BU135" s="123"/>
      <c r="BV135" s="123"/>
      <c r="BW135" s="123"/>
    </row>
    <row r="136" spans="21:75" ht="15" hidden="1" x14ac:dyDescent="0.25">
      <c r="U136" s="123"/>
      <c r="V136" s="123"/>
      <c r="W136" s="123"/>
      <c r="X136" s="123"/>
      <c r="Y136" s="123"/>
      <c r="Z136" s="123"/>
      <c r="AA136" s="123"/>
      <c r="AB136" s="123"/>
      <c r="AC136" s="123"/>
      <c r="AD136" s="123"/>
      <c r="AE136" s="123"/>
      <c r="AF136" s="123"/>
      <c r="AG136" s="123"/>
      <c r="AH136" s="123"/>
      <c r="AI136" s="123"/>
      <c r="AJ136" s="123"/>
      <c r="AK136" s="123"/>
      <c r="AL136" s="123"/>
      <c r="AM136" s="123"/>
      <c r="AN136" s="123"/>
      <c r="AO136" s="123"/>
      <c r="AP136" s="123"/>
      <c r="AQ136" s="123"/>
      <c r="AR136" s="123"/>
      <c r="AS136" s="123"/>
      <c r="AT136" s="123"/>
      <c r="AU136" s="123"/>
      <c r="AV136" s="123"/>
      <c r="AW136" s="123"/>
      <c r="AX136" s="123"/>
      <c r="AY136" s="123"/>
      <c r="AZ136" s="123"/>
      <c r="BA136" s="123"/>
      <c r="BB136" s="123"/>
      <c r="BC136" s="123"/>
      <c r="BD136" s="123"/>
      <c r="BE136" s="123"/>
      <c r="BF136" s="123"/>
      <c r="BG136" s="123"/>
      <c r="BH136" s="123"/>
      <c r="BI136" s="123"/>
      <c r="BJ136" s="123"/>
      <c r="BK136" s="123"/>
      <c r="BL136" s="123"/>
      <c r="BM136" s="123"/>
      <c r="BN136" s="123"/>
      <c r="BO136" s="123"/>
      <c r="BP136" s="123"/>
      <c r="BQ136" s="123"/>
      <c r="BR136" s="123"/>
      <c r="BS136" s="123"/>
      <c r="BT136" s="123"/>
      <c r="BU136" s="123"/>
      <c r="BV136" s="123"/>
      <c r="BW136" s="123"/>
    </row>
    <row r="137" spans="21:75" ht="15" hidden="1" x14ac:dyDescent="0.25">
      <c r="U137" s="123"/>
      <c r="V137" s="123"/>
      <c r="W137" s="123"/>
      <c r="X137" s="123"/>
      <c r="Y137" s="123"/>
      <c r="Z137" s="123"/>
      <c r="AA137" s="123"/>
      <c r="AB137" s="123"/>
      <c r="AC137" s="123"/>
      <c r="AD137" s="123"/>
      <c r="AE137" s="123"/>
      <c r="AF137" s="123"/>
      <c r="AG137" s="123"/>
      <c r="AH137" s="123"/>
      <c r="AI137" s="123"/>
      <c r="AJ137" s="123"/>
      <c r="AK137" s="123"/>
      <c r="AL137" s="123"/>
      <c r="AM137" s="123"/>
      <c r="AN137" s="123"/>
      <c r="AO137" s="123"/>
      <c r="AP137" s="123"/>
      <c r="AQ137" s="123"/>
      <c r="AR137" s="123"/>
      <c r="AS137" s="123"/>
      <c r="AT137" s="123"/>
      <c r="AU137" s="123"/>
      <c r="AV137" s="123"/>
      <c r="AW137" s="123"/>
      <c r="AX137" s="123"/>
      <c r="AY137" s="123"/>
      <c r="AZ137" s="123"/>
      <c r="BA137" s="123"/>
      <c r="BB137" s="123"/>
      <c r="BC137" s="123"/>
      <c r="BD137" s="123"/>
      <c r="BE137" s="123"/>
      <c r="BF137" s="123"/>
      <c r="BG137" s="123"/>
      <c r="BH137" s="123"/>
      <c r="BI137" s="123"/>
      <c r="BJ137" s="123"/>
      <c r="BK137" s="123"/>
      <c r="BL137" s="123"/>
      <c r="BM137" s="123"/>
      <c r="BN137" s="123"/>
      <c r="BO137" s="123"/>
      <c r="BP137" s="123"/>
      <c r="BQ137" s="123"/>
      <c r="BR137" s="123"/>
      <c r="BS137" s="123"/>
      <c r="BT137" s="123"/>
      <c r="BU137" s="123"/>
      <c r="BV137" s="123"/>
      <c r="BW137" s="123"/>
    </row>
    <row r="138" spans="21:75" ht="15" hidden="1" x14ac:dyDescent="0.25">
      <c r="U138" s="123"/>
      <c r="V138" s="123"/>
      <c r="W138" s="123"/>
      <c r="X138" s="123"/>
      <c r="Y138" s="123"/>
      <c r="Z138" s="123"/>
      <c r="AA138" s="123"/>
      <c r="AB138" s="123"/>
      <c r="AC138" s="123"/>
      <c r="AD138" s="123"/>
      <c r="AE138" s="123"/>
      <c r="AF138" s="123"/>
      <c r="AG138" s="123"/>
      <c r="AH138" s="123"/>
      <c r="AI138" s="123"/>
      <c r="AJ138" s="123"/>
      <c r="AK138" s="123"/>
      <c r="AL138" s="123"/>
      <c r="AM138" s="123"/>
      <c r="AN138" s="123"/>
      <c r="AO138" s="123"/>
      <c r="AP138" s="123"/>
      <c r="AQ138" s="123"/>
      <c r="AR138" s="123"/>
      <c r="AS138" s="123"/>
      <c r="AT138" s="123"/>
      <c r="AU138" s="123"/>
      <c r="AV138" s="123"/>
      <c r="AW138" s="123"/>
      <c r="AX138" s="123"/>
      <c r="AY138" s="123"/>
      <c r="AZ138" s="123"/>
      <c r="BA138" s="123"/>
      <c r="BB138" s="123"/>
      <c r="BC138" s="123"/>
      <c r="BD138" s="123"/>
      <c r="BE138" s="123"/>
      <c r="BF138" s="123"/>
      <c r="BG138" s="123"/>
      <c r="BH138" s="123"/>
      <c r="BI138" s="123"/>
      <c r="BJ138" s="123"/>
      <c r="BK138" s="123"/>
      <c r="BL138" s="123"/>
      <c r="BM138" s="123"/>
      <c r="BN138" s="123"/>
      <c r="BO138" s="123"/>
      <c r="BP138" s="123"/>
      <c r="BQ138" s="123"/>
      <c r="BR138" s="123"/>
      <c r="BS138" s="123"/>
      <c r="BT138" s="123"/>
      <c r="BU138" s="123"/>
      <c r="BV138" s="123"/>
      <c r="BW138" s="123"/>
    </row>
    <row r="139" spans="21:75" ht="15" hidden="1" x14ac:dyDescent="0.25">
      <c r="U139" s="123"/>
      <c r="V139" s="123"/>
      <c r="W139" s="123"/>
      <c r="X139" s="123"/>
      <c r="Y139" s="123"/>
      <c r="Z139" s="123"/>
      <c r="AA139" s="123"/>
      <c r="AB139" s="123"/>
      <c r="AC139" s="123"/>
      <c r="AD139" s="123"/>
      <c r="AE139" s="123"/>
      <c r="AF139" s="123"/>
      <c r="AG139" s="123"/>
      <c r="AH139" s="123"/>
      <c r="AI139" s="123"/>
      <c r="AJ139" s="123"/>
      <c r="AK139" s="123"/>
      <c r="AL139" s="123"/>
      <c r="AM139" s="123"/>
      <c r="AN139" s="123"/>
      <c r="AO139" s="123"/>
      <c r="AP139" s="123"/>
      <c r="AQ139" s="123"/>
      <c r="AR139" s="123"/>
      <c r="AS139" s="123"/>
      <c r="AT139" s="123"/>
      <c r="AU139" s="123"/>
      <c r="AV139" s="123"/>
      <c r="AW139" s="123"/>
      <c r="AX139" s="123"/>
      <c r="AY139" s="123"/>
      <c r="AZ139" s="123"/>
      <c r="BA139" s="123"/>
      <c r="BB139" s="123"/>
      <c r="BC139" s="123"/>
      <c r="BD139" s="123"/>
      <c r="BE139" s="123"/>
      <c r="BF139" s="123"/>
      <c r="BG139" s="123"/>
      <c r="BH139" s="123"/>
      <c r="BI139" s="123"/>
      <c r="BJ139" s="123"/>
      <c r="BK139" s="123"/>
      <c r="BL139" s="123"/>
      <c r="BM139" s="123"/>
      <c r="BN139" s="123"/>
      <c r="BO139" s="123"/>
      <c r="BP139" s="123"/>
      <c r="BQ139" s="123"/>
      <c r="BR139" s="123"/>
      <c r="BS139" s="123"/>
      <c r="BT139" s="123"/>
      <c r="BU139" s="123"/>
      <c r="BV139" s="123"/>
      <c r="BW139" s="123"/>
    </row>
    <row r="140" spans="21:75" ht="15" hidden="1" x14ac:dyDescent="0.25">
      <c r="U140" s="123"/>
      <c r="V140" s="123"/>
      <c r="W140" s="123"/>
      <c r="X140" s="123"/>
      <c r="Y140" s="123"/>
      <c r="Z140" s="123"/>
      <c r="AA140" s="123"/>
      <c r="AB140" s="123"/>
      <c r="AC140" s="123"/>
      <c r="AD140" s="123"/>
      <c r="AE140" s="123"/>
      <c r="AF140" s="123"/>
      <c r="AG140" s="123"/>
      <c r="AH140" s="123"/>
      <c r="AI140" s="123"/>
      <c r="AJ140" s="123"/>
      <c r="AK140" s="123"/>
      <c r="AL140" s="123"/>
      <c r="AM140" s="123"/>
      <c r="AN140" s="123"/>
      <c r="AO140" s="123"/>
      <c r="AP140" s="123"/>
      <c r="AQ140" s="123"/>
      <c r="AR140" s="123"/>
      <c r="AS140" s="123"/>
      <c r="AT140" s="123"/>
      <c r="AU140" s="123"/>
      <c r="AV140" s="123"/>
      <c r="AW140" s="123"/>
      <c r="AX140" s="123"/>
      <c r="AY140" s="123"/>
      <c r="AZ140" s="123"/>
      <c r="BA140" s="123"/>
      <c r="BB140" s="123"/>
      <c r="BC140" s="123"/>
      <c r="BD140" s="123"/>
      <c r="BE140" s="123"/>
      <c r="BF140" s="123"/>
      <c r="BG140" s="123"/>
      <c r="BH140" s="123"/>
      <c r="BI140" s="123"/>
      <c r="BJ140" s="123"/>
      <c r="BK140" s="123"/>
      <c r="BL140" s="123"/>
      <c r="BM140" s="123"/>
      <c r="BN140" s="123"/>
      <c r="BO140" s="123"/>
      <c r="BP140" s="123"/>
      <c r="BQ140" s="123"/>
      <c r="BR140" s="123"/>
      <c r="BS140" s="123"/>
      <c r="BT140" s="123"/>
      <c r="BU140" s="123"/>
      <c r="BV140" s="123"/>
      <c r="BW140" s="123"/>
    </row>
    <row r="141" spans="21:75" ht="15" hidden="1" x14ac:dyDescent="0.25">
      <c r="U141" s="123"/>
      <c r="V141" s="123"/>
      <c r="W141" s="123"/>
      <c r="X141" s="123"/>
      <c r="Y141" s="123"/>
      <c r="Z141" s="123"/>
      <c r="AA141" s="123"/>
      <c r="AB141" s="123"/>
      <c r="AC141" s="123"/>
      <c r="AD141" s="123"/>
      <c r="AE141" s="123"/>
      <c r="AF141" s="123"/>
      <c r="AG141" s="123"/>
      <c r="AH141" s="123"/>
      <c r="AI141" s="123"/>
      <c r="AJ141" s="123"/>
      <c r="AK141" s="123"/>
      <c r="AL141" s="123"/>
      <c r="AM141" s="123"/>
      <c r="AN141" s="123"/>
      <c r="AO141" s="123"/>
      <c r="AP141" s="123"/>
      <c r="AQ141" s="123"/>
      <c r="AR141" s="123"/>
      <c r="AS141" s="123"/>
      <c r="AT141" s="123"/>
      <c r="AU141" s="123"/>
      <c r="AV141" s="123"/>
      <c r="AW141" s="123"/>
      <c r="AX141" s="123"/>
      <c r="AY141" s="123"/>
      <c r="AZ141" s="123"/>
      <c r="BA141" s="123"/>
      <c r="BB141" s="123"/>
      <c r="BC141" s="123"/>
      <c r="BD141" s="123"/>
      <c r="BE141" s="123"/>
      <c r="BF141" s="123"/>
      <c r="BG141" s="123"/>
      <c r="BH141" s="123"/>
      <c r="BI141" s="123"/>
      <c r="BJ141" s="123"/>
      <c r="BK141" s="123"/>
      <c r="BL141" s="123"/>
      <c r="BM141" s="123"/>
      <c r="BN141" s="123"/>
      <c r="BO141" s="123"/>
      <c r="BP141" s="123"/>
      <c r="BQ141" s="123"/>
      <c r="BR141" s="123"/>
      <c r="BS141" s="123"/>
      <c r="BT141" s="123"/>
      <c r="BU141" s="123"/>
      <c r="BV141" s="123"/>
      <c r="BW141" s="123"/>
    </row>
    <row r="142" spans="21:75" ht="15" hidden="1" x14ac:dyDescent="0.25">
      <c r="U142" s="123"/>
      <c r="V142" s="123"/>
      <c r="W142" s="123"/>
      <c r="X142" s="123"/>
      <c r="Y142" s="123"/>
      <c r="Z142" s="123"/>
      <c r="AA142" s="123"/>
      <c r="AB142" s="123"/>
      <c r="AC142" s="123"/>
      <c r="AD142" s="123"/>
      <c r="AE142" s="123"/>
      <c r="AF142" s="123"/>
      <c r="AG142" s="123"/>
      <c r="AH142" s="123"/>
      <c r="AI142" s="123"/>
      <c r="AJ142" s="123"/>
      <c r="AK142" s="123"/>
      <c r="AL142" s="123"/>
      <c r="AM142" s="123"/>
      <c r="AN142" s="123"/>
      <c r="AO142" s="123"/>
      <c r="AP142" s="123"/>
      <c r="AQ142" s="123"/>
      <c r="AR142" s="123"/>
      <c r="AS142" s="123"/>
      <c r="AT142" s="123"/>
      <c r="AU142" s="123"/>
      <c r="AV142" s="123"/>
      <c r="AW142" s="123"/>
      <c r="AX142" s="123"/>
      <c r="AY142" s="123"/>
      <c r="AZ142" s="123"/>
      <c r="BA142" s="123"/>
      <c r="BB142" s="123"/>
      <c r="BC142" s="123"/>
      <c r="BD142" s="123"/>
      <c r="BE142" s="123"/>
      <c r="BF142" s="123"/>
      <c r="BG142" s="123"/>
      <c r="BH142" s="123"/>
      <c r="BI142" s="123"/>
      <c r="BJ142" s="123"/>
      <c r="BK142" s="123"/>
      <c r="BL142" s="123"/>
      <c r="BM142" s="123"/>
      <c r="BN142" s="123"/>
      <c r="BO142" s="123"/>
      <c r="BP142" s="123"/>
      <c r="BQ142" s="123"/>
      <c r="BR142" s="123"/>
      <c r="BS142" s="123"/>
      <c r="BT142" s="123"/>
      <c r="BU142" s="123"/>
      <c r="BV142" s="123"/>
      <c r="BW142" s="123"/>
    </row>
    <row r="143" spans="21:75" ht="15" hidden="1" x14ac:dyDescent="0.25">
      <c r="U143" s="123"/>
      <c r="V143" s="123"/>
      <c r="W143" s="123"/>
      <c r="X143" s="123"/>
      <c r="Y143" s="123"/>
      <c r="Z143" s="123"/>
      <c r="AA143" s="123"/>
      <c r="AB143" s="123"/>
      <c r="AC143" s="123"/>
      <c r="AD143" s="123"/>
      <c r="AE143" s="123"/>
      <c r="AF143" s="123"/>
      <c r="AG143" s="123"/>
      <c r="AH143" s="123"/>
      <c r="AI143" s="123"/>
      <c r="AJ143" s="123"/>
      <c r="AK143" s="123"/>
      <c r="AL143" s="123"/>
      <c r="AM143" s="123"/>
      <c r="AN143" s="123"/>
      <c r="AO143" s="123"/>
      <c r="AP143" s="123"/>
      <c r="AQ143" s="123"/>
      <c r="AR143" s="123"/>
      <c r="AS143" s="123"/>
      <c r="AT143" s="123"/>
      <c r="AU143" s="123"/>
      <c r="AV143" s="123"/>
      <c r="AW143" s="123"/>
      <c r="AX143" s="123"/>
      <c r="AY143" s="123"/>
      <c r="AZ143" s="123"/>
      <c r="BA143" s="123"/>
      <c r="BB143" s="123"/>
      <c r="BC143" s="123"/>
      <c r="BD143" s="123"/>
      <c r="BE143" s="123"/>
      <c r="BF143" s="123"/>
      <c r="BG143" s="123"/>
      <c r="BH143" s="123"/>
      <c r="BI143" s="123"/>
      <c r="BJ143" s="123"/>
      <c r="BK143" s="123"/>
      <c r="BL143" s="123"/>
      <c r="BM143" s="123"/>
      <c r="BN143" s="123"/>
      <c r="BO143" s="123"/>
      <c r="BP143" s="123"/>
      <c r="BQ143" s="123"/>
      <c r="BR143" s="123"/>
      <c r="BS143" s="123"/>
      <c r="BT143" s="123"/>
      <c r="BU143" s="123"/>
      <c r="BV143" s="123"/>
      <c r="BW143" s="123"/>
    </row>
    <row r="144" spans="21:75" ht="15" hidden="1" x14ac:dyDescent="0.25">
      <c r="U144" s="123"/>
      <c r="V144" s="123"/>
      <c r="W144" s="123"/>
      <c r="X144" s="123"/>
      <c r="Y144" s="123"/>
      <c r="Z144" s="123"/>
      <c r="AA144" s="123"/>
      <c r="AB144" s="123"/>
      <c r="AC144" s="123"/>
      <c r="AD144" s="123"/>
      <c r="AE144" s="123"/>
      <c r="AF144" s="123"/>
      <c r="AG144" s="123"/>
      <c r="AH144" s="123"/>
      <c r="AI144" s="123"/>
      <c r="AJ144" s="123"/>
      <c r="AK144" s="123"/>
      <c r="AL144" s="123"/>
      <c r="AM144" s="123"/>
      <c r="AN144" s="123"/>
      <c r="AO144" s="123"/>
      <c r="AP144" s="123"/>
      <c r="AQ144" s="123"/>
      <c r="AR144" s="123"/>
      <c r="AS144" s="123"/>
      <c r="AT144" s="123"/>
      <c r="AU144" s="123"/>
      <c r="AV144" s="123"/>
      <c r="AW144" s="123"/>
      <c r="AX144" s="123"/>
      <c r="AY144" s="123"/>
      <c r="AZ144" s="123"/>
      <c r="BA144" s="123"/>
      <c r="BB144" s="123"/>
      <c r="BC144" s="123"/>
      <c r="BD144" s="123"/>
      <c r="BE144" s="123"/>
      <c r="BF144" s="123"/>
      <c r="BG144" s="123"/>
      <c r="BH144" s="123"/>
      <c r="BI144" s="123"/>
      <c r="BJ144" s="123"/>
      <c r="BK144" s="123"/>
      <c r="BL144" s="123"/>
      <c r="BM144" s="123"/>
      <c r="BN144" s="123"/>
      <c r="BO144" s="123"/>
      <c r="BP144" s="123"/>
      <c r="BQ144" s="123"/>
      <c r="BR144" s="123"/>
      <c r="BS144" s="123"/>
      <c r="BT144" s="123"/>
      <c r="BU144" s="123"/>
      <c r="BV144" s="123"/>
      <c r="BW144" s="123"/>
    </row>
    <row r="145" spans="21:75" ht="15" hidden="1" x14ac:dyDescent="0.25">
      <c r="U145" s="123"/>
      <c r="V145" s="123"/>
      <c r="W145" s="123"/>
      <c r="X145" s="123"/>
      <c r="Y145" s="123"/>
      <c r="Z145" s="123"/>
      <c r="AA145" s="123"/>
      <c r="AB145" s="123"/>
      <c r="AC145" s="123"/>
      <c r="AD145" s="123"/>
      <c r="AE145" s="123"/>
      <c r="AF145" s="123"/>
      <c r="AG145" s="123"/>
      <c r="AH145" s="123"/>
      <c r="AI145" s="123"/>
      <c r="AJ145" s="123"/>
      <c r="AK145" s="123"/>
      <c r="AL145" s="123"/>
      <c r="AM145" s="123"/>
      <c r="AN145" s="123"/>
      <c r="AO145" s="123"/>
      <c r="AP145" s="123"/>
      <c r="AQ145" s="123"/>
      <c r="AR145" s="123"/>
      <c r="AS145" s="123"/>
      <c r="AT145" s="123"/>
      <c r="AU145" s="123"/>
      <c r="AV145" s="123"/>
      <c r="AW145" s="123"/>
      <c r="AX145" s="123"/>
      <c r="AY145" s="123"/>
      <c r="AZ145" s="123"/>
      <c r="BA145" s="123"/>
      <c r="BB145" s="123"/>
      <c r="BC145" s="123"/>
      <c r="BD145" s="123"/>
      <c r="BE145" s="123"/>
      <c r="BF145" s="123"/>
      <c r="BG145" s="123"/>
      <c r="BH145" s="123"/>
      <c r="BI145" s="123"/>
      <c r="BJ145" s="123"/>
      <c r="BK145" s="123"/>
      <c r="BL145" s="123"/>
      <c r="BM145" s="123"/>
      <c r="BN145" s="123"/>
      <c r="BO145" s="123"/>
      <c r="BP145" s="123"/>
      <c r="BQ145" s="123"/>
      <c r="BR145" s="123"/>
      <c r="BS145" s="123"/>
      <c r="BT145" s="123"/>
      <c r="BU145" s="123"/>
      <c r="BV145" s="123"/>
      <c r="BW145" s="123"/>
    </row>
    <row r="146" spans="21:75" ht="15" hidden="1" x14ac:dyDescent="0.25">
      <c r="U146" s="123"/>
      <c r="V146" s="123"/>
      <c r="W146" s="123"/>
      <c r="X146" s="123"/>
      <c r="Y146" s="123"/>
      <c r="Z146" s="123"/>
      <c r="AA146" s="123"/>
      <c r="AB146" s="123"/>
      <c r="AC146" s="123"/>
      <c r="AD146" s="123"/>
      <c r="AE146" s="123"/>
      <c r="AF146" s="123"/>
      <c r="AG146" s="123"/>
      <c r="AH146" s="123"/>
      <c r="AI146" s="123"/>
      <c r="AJ146" s="123"/>
      <c r="AK146" s="123"/>
      <c r="AL146" s="123"/>
      <c r="AM146" s="123"/>
      <c r="AN146" s="123"/>
      <c r="AO146" s="123"/>
      <c r="AP146" s="123"/>
      <c r="AQ146" s="123"/>
      <c r="AR146" s="123"/>
      <c r="AS146" s="123"/>
      <c r="AT146" s="123"/>
      <c r="AU146" s="123"/>
      <c r="AV146" s="123"/>
      <c r="AW146" s="123"/>
      <c r="AX146" s="123"/>
      <c r="AY146" s="123"/>
      <c r="AZ146" s="123"/>
      <c r="BA146" s="123"/>
      <c r="BB146" s="123"/>
      <c r="BC146" s="123"/>
      <c r="BD146" s="123"/>
      <c r="BE146" s="123"/>
      <c r="BF146" s="123"/>
      <c r="BG146" s="123"/>
      <c r="BH146" s="123"/>
      <c r="BI146" s="123"/>
      <c r="BJ146" s="123"/>
      <c r="BK146" s="123"/>
      <c r="BL146" s="123"/>
      <c r="BM146" s="123"/>
      <c r="BN146" s="123"/>
      <c r="BO146" s="123"/>
      <c r="BP146" s="123"/>
      <c r="BQ146" s="123"/>
      <c r="BR146" s="123"/>
      <c r="BS146" s="123"/>
      <c r="BT146" s="123"/>
      <c r="BU146" s="123"/>
      <c r="BV146" s="123"/>
      <c r="BW146" s="123"/>
    </row>
    <row r="147" spans="21:75" ht="15" hidden="1" x14ac:dyDescent="0.25">
      <c r="U147" s="123"/>
      <c r="V147" s="123"/>
      <c r="W147" s="123"/>
      <c r="X147" s="123"/>
      <c r="Y147" s="123"/>
      <c r="Z147" s="123"/>
      <c r="AA147" s="123"/>
      <c r="AB147" s="123"/>
      <c r="AC147" s="123"/>
      <c r="AD147" s="123"/>
      <c r="AE147" s="123"/>
      <c r="AF147" s="123"/>
      <c r="AG147" s="123"/>
      <c r="AH147" s="123"/>
      <c r="AI147" s="123"/>
      <c r="AJ147" s="123"/>
      <c r="AK147" s="123"/>
      <c r="AL147" s="123"/>
      <c r="AM147" s="123"/>
      <c r="AN147" s="123"/>
      <c r="AO147" s="123"/>
      <c r="AP147" s="123"/>
      <c r="AQ147" s="123"/>
      <c r="AR147" s="123"/>
      <c r="AS147" s="123"/>
      <c r="AT147" s="123"/>
      <c r="AU147" s="123"/>
      <c r="AV147" s="123"/>
      <c r="AW147" s="123"/>
      <c r="AX147" s="123"/>
      <c r="AY147" s="123"/>
      <c r="AZ147" s="123"/>
      <c r="BA147" s="123"/>
      <c r="BB147" s="123"/>
      <c r="BC147" s="123"/>
      <c r="BD147" s="123"/>
      <c r="BE147" s="123"/>
      <c r="BF147" s="123"/>
      <c r="BG147" s="123"/>
      <c r="BH147" s="123"/>
      <c r="BI147" s="123"/>
      <c r="BJ147" s="123"/>
      <c r="BK147" s="123"/>
      <c r="BL147" s="123"/>
      <c r="BM147" s="123"/>
      <c r="BN147" s="123"/>
      <c r="BO147" s="123"/>
      <c r="BP147" s="123"/>
      <c r="BQ147" s="123"/>
      <c r="BR147" s="123"/>
      <c r="BS147" s="123"/>
      <c r="BT147" s="123"/>
      <c r="BU147" s="123"/>
      <c r="BV147" s="123"/>
      <c r="BW147" s="123"/>
    </row>
    <row r="148" spans="21:75" ht="15" hidden="1" x14ac:dyDescent="0.25">
      <c r="U148" s="123"/>
      <c r="V148" s="123"/>
      <c r="W148" s="123"/>
      <c r="X148" s="123"/>
      <c r="Y148" s="123"/>
      <c r="Z148" s="123"/>
      <c r="AA148" s="123"/>
      <c r="AB148" s="123"/>
      <c r="AC148" s="123"/>
      <c r="AD148" s="123"/>
      <c r="AE148" s="123"/>
      <c r="AF148" s="123"/>
      <c r="AG148" s="123"/>
      <c r="AH148" s="123"/>
      <c r="AI148" s="123"/>
      <c r="AJ148" s="123"/>
      <c r="AK148" s="123"/>
      <c r="AL148" s="123"/>
      <c r="AM148" s="123"/>
      <c r="AN148" s="123"/>
      <c r="AO148" s="123"/>
      <c r="AP148" s="123"/>
      <c r="AQ148" s="123"/>
      <c r="AR148" s="123"/>
      <c r="AS148" s="123"/>
      <c r="AT148" s="123"/>
      <c r="AU148" s="123"/>
      <c r="AV148" s="123"/>
      <c r="AW148" s="123"/>
      <c r="AX148" s="123"/>
      <c r="AY148" s="123"/>
      <c r="AZ148" s="123"/>
      <c r="BA148" s="123"/>
      <c r="BB148" s="123"/>
      <c r="BC148" s="123"/>
      <c r="BD148" s="123"/>
      <c r="BE148" s="123"/>
      <c r="BF148" s="123"/>
      <c r="BG148" s="123"/>
      <c r="BH148" s="123"/>
      <c r="BI148" s="123"/>
      <c r="BJ148" s="123"/>
      <c r="BK148" s="123"/>
      <c r="BL148" s="123"/>
      <c r="BM148" s="123"/>
      <c r="BN148" s="123"/>
      <c r="BO148" s="123"/>
      <c r="BP148" s="123"/>
      <c r="BQ148" s="123"/>
      <c r="BR148" s="123"/>
      <c r="BS148" s="123"/>
      <c r="BT148" s="123"/>
      <c r="BU148" s="123"/>
      <c r="BV148" s="123"/>
      <c r="BW148" s="123"/>
    </row>
    <row r="149" spans="21:75" ht="15" hidden="1" x14ac:dyDescent="0.25">
      <c r="U149" s="123"/>
      <c r="V149" s="123"/>
      <c r="W149" s="123"/>
      <c r="X149" s="123"/>
      <c r="Y149" s="123"/>
      <c r="Z149" s="123"/>
      <c r="AA149" s="123"/>
      <c r="AB149" s="123"/>
      <c r="AC149" s="123"/>
      <c r="AD149" s="123"/>
      <c r="AE149" s="123"/>
      <c r="AF149" s="123"/>
      <c r="AG149" s="123"/>
      <c r="AH149" s="123"/>
      <c r="AI149" s="123"/>
      <c r="AJ149" s="123"/>
      <c r="AK149" s="123"/>
      <c r="AL149" s="123"/>
      <c r="AM149" s="123"/>
      <c r="AN149" s="123"/>
      <c r="AO149" s="123"/>
      <c r="AP149" s="123"/>
      <c r="AQ149" s="123"/>
      <c r="AR149" s="123"/>
      <c r="AS149" s="123"/>
      <c r="AT149" s="123"/>
      <c r="AU149" s="123"/>
      <c r="AV149" s="123"/>
      <c r="AW149" s="123"/>
      <c r="AX149" s="123"/>
      <c r="AY149" s="123"/>
      <c r="AZ149" s="123"/>
      <c r="BA149" s="123"/>
      <c r="BB149" s="123"/>
      <c r="BC149" s="123"/>
      <c r="BD149" s="123"/>
      <c r="BE149" s="123"/>
      <c r="BF149" s="123"/>
      <c r="BG149" s="123"/>
      <c r="BH149" s="123"/>
      <c r="BI149" s="123"/>
      <c r="BJ149" s="123"/>
      <c r="BK149" s="123"/>
      <c r="BL149" s="123"/>
      <c r="BM149" s="123"/>
      <c r="BN149" s="123"/>
      <c r="BO149" s="123"/>
      <c r="BP149" s="123"/>
      <c r="BQ149" s="123"/>
      <c r="BR149" s="123"/>
      <c r="BS149" s="123"/>
      <c r="BT149" s="123"/>
      <c r="BU149" s="123"/>
      <c r="BV149" s="123"/>
      <c r="BW149" s="123"/>
    </row>
    <row r="150" spans="21:75" ht="15" hidden="1" x14ac:dyDescent="0.25">
      <c r="U150" s="123"/>
      <c r="V150" s="123"/>
      <c r="W150" s="123"/>
      <c r="X150" s="123"/>
      <c r="Y150" s="123"/>
      <c r="Z150" s="123"/>
      <c r="AA150" s="123"/>
      <c r="AB150" s="123"/>
      <c r="AC150" s="123"/>
      <c r="AD150" s="123"/>
      <c r="AE150" s="123"/>
      <c r="AF150" s="123"/>
      <c r="AG150" s="123"/>
      <c r="AH150" s="123"/>
      <c r="AI150" s="123"/>
      <c r="AJ150" s="123"/>
      <c r="AK150" s="123"/>
      <c r="AL150" s="123"/>
      <c r="AM150" s="123"/>
      <c r="AN150" s="123"/>
      <c r="AO150" s="123"/>
      <c r="AP150" s="123"/>
      <c r="AQ150" s="123"/>
      <c r="AR150" s="123"/>
      <c r="AS150" s="123"/>
      <c r="AT150" s="123"/>
      <c r="AU150" s="123"/>
      <c r="AV150" s="123"/>
      <c r="AW150" s="123"/>
      <c r="AX150" s="123"/>
      <c r="AY150" s="123"/>
      <c r="AZ150" s="123"/>
      <c r="BA150" s="123"/>
      <c r="BB150" s="123"/>
      <c r="BC150" s="123"/>
      <c r="BD150" s="123"/>
      <c r="BE150" s="123"/>
      <c r="BF150" s="123"/>
      <c r="BG150" s="123"/>
      <c r="BH150" s="123"/>
      <c r="BI150" s="123"/>
      <c r="BJ150" s="123"/>
      <c r="BK150" s="123"/>
      <c r="BL150" s="123"/>
      <c r="BM150" s="123"/>
      <c r="BN150" s="123"/>
      <c r="BO150" s="123"/>
      <c r="BP150" s="123"/>
      <c r="BQ150" s="123"/>
      <c r="BR150" s="123"/>
      <c r="BS150" s="123"/>
      <c r="BT150" s="123"/>
      <c r="BU150" s="123"/>
      <c r="BV150" s="123"/>
      <c r="BW150" s="123"/>
    </row>
    <row r="151" spans="21:75" ht="15" hidden="1" x14ac:dyDescent="0.25">
      <c r="U151" s="123"/>
      <c r="V151" s="123"/>
      <c r="W151" s="123"/>
      <c r="X151" s="123"/>
      <c r="Y151" s="123"/>
      <c r="Z151" s="123"/>
      <c r="AA151" s="123"/>
      <c r="AB151" s="123"/>
      <c r="AC151" s="123"/>
      <c r="AD151" s="123"/>
      <c r="AE151" s="123"/>
      <c r="AF151" s="123"/>
      <c r="AG151" s="123"/>
      <c r="AH151" s="123"/>
      <c r="AI151" s="123"/>
      <c r="AJ151" s="123"/>
      <c r="AK151" s="123"/>
      <c r="AL151" s="123"/>
      <c r="AM151" s="123"/>
      <c r="AN151" s="123"/>
      <c r="AO151" s="123"/>
      <c r="AP151" s="123"/>
      <c r="AQ151" s="123"/>
      <c r="AR151" s="123"/>
      <c r="AS151" s="123"/>
      <c r="AT151" s="123"/>
      <c r="AU151" s="123"/>
      <c r="AV151" s="123"/>
      <c r="AW151" s="123"/>
      <c r="AX151" s="123"/>
      <c r="AY151" s="123"/>
      <c r="AZ151" s="123"/>
      <c r="BA151" s="123"/>
      <c r="BB151" s="123"/>
      <c r="BC151" s="123"/>
      <c r="BD151" s="123"/>
      <c r="BE151" s="123"/>
      <c r="BF151" s="123"/>
      <c r="BG151" s="123"/>
      <c r="BH151" s="123"/>
      <c r="BI151" s="123"/>
      <c r="BJ151" s="123"/>
      <c r="BK151" s="123"/>
      <c r="BL151" s="123"/>
      <c r="BM151" s="123"/>
      <c r="BN151" s="123"/>
      <c r="BO151" s="123"/>
      <c r="BP151" s="123"/>
      <c r="BQ151" s="123"/>
      <c r="BR151" s="123"/>
      <c r="BS151" s="123"/>
      <c r="BT151" s="123"/>
      <c r="BU151" s="123"/>
      <c r="BV151" s="123"/>
      <c r="BW151" s="123"/>
    </row>
    <row r="152" spans="21:75" ht="15" hidden="1" x14ac:dyDescent="0.25">
      <c r="U152" s="123"/>
      <c r="V152" s="123"/>
      <c r="W152" s="123"/>
      <c r="X152" s="123"/>
      <c r="Y152" s="123"/>
      <c r="Z152" s="123"/>
      <c r="AA152" s="123"/>
      <c r="AB152" s="123"/>
      <c r="AC152" s="123"/>
      <c r="AD152" s="123"/>
      <c r="AE152" s="123"/>
      <c r="AF152" s="123"/>
      <c r="AG152" s="123"/>
      <c r="AH152" s="123"/>
      <c r="AI152" s="123"/>
      <c r="AJ152" s="123"/>
      <c r="AK152" s="123"/>
      <c r="AL152" s="123"/>
      <c r="AM152" s="123"/>
      <c r="AN152" s="123"/>
      <c r="AO152" s="123"/>
      <c r="AP152" s="123"/>
      <c r="AQ152" s="123"/>
      <c r="AR152" s="123"/>
      <c r="AS152" s="123"/>
      <c r="AT152" s="123"/>
      <c r="AU152" s="123"/>
      <c r="AV152" s="123"/>
      <c r="AW152" s="123"/>
      <c r="AX152" s="123"/>
      <c r="AY152" s="123"/>
      <c r="AZ152" s="123"/>
      <c r="BA152" s="123"/>
      <c r="BB152" s="123"/>
      <c r="BC152" s="123"/>
      <c r="BD152" s="123"/>
      <c r="BE152" s="123"/>
      <c r="BF152" s="123"/>
      <c r="BG152" s="123"/>
      <c r="BH152" s="123"/>
      <c r="BI152" s="123"/>
      <c r="BJ152" s="123"/>
      <c r="BK152" s="123"/>
      <c r="BL152" s="123"/>
      <c r="BM152" s="123"/>
      <c r="BN152" s="123"/>
      <c r="BO152" s="123"/>
      <c r="BP152" s="123"/>
      <c r="BQ152" s="123"/>
      <c r="BR152" s="123"/>
      <c r="BS152" s="123"/>
      <c r="BT152" s="123"/>
      <c r="BU152" s="123"/>
      <c r="BV152" s="123"/>
      <c r="BW152" s="123"/>
    </row>
    <row r="153" spans="21:75" ht="15" hidden="1" x14ac:dyDescent="0.25">
      <c r="U153" s="123"/>
      <c r="V153" s="123"/>
      <c r="W153" s="123"/>
      <c r="X153" s="123"/>
      <c r="Y153" s="123"/>
      <c r="Z153" s="123"/>
      <c r="AA153" s="123"/>
      <c r="AB153" s="123"/>
      <c r="AC153" s="123"/>
      <c r="AD153" s="123"/>
      <c r="AE153" s="123"/>
      <c r="AF153" s="123"/>
      <c r="AG153" s="123"/>
      <c r="AH153" s="123"/>
      <c r="AI153" s="123"/>
      <c r="AJ153" s="123"/>
      <c r="AK153" s="123"/>
      <c r="AL153" s="123"/>
      <c r="AM153" s="123"/>
      <c r="AN153" s="123"/>
      <c r="AO153" s="123"/>
      <c r="AP153" s="123"/>
      <c r="AQ153" s="123"/>
      <c r="AR153" s="123"/>
      <c r="AS153" s="123"/>
      <c r="AT153" s="123"/>
      <c r="AU153" s="123"/>
      <c r="AV153" s="123"/>
      <c r="AW153" s="123"/>
      <c r="AX153" s="123"/>
      <c r="AY153" s="123"/>
      <c r="AZ153" s="123"/>
      <c r="BA153" s="123"/>
      <c r="BB153" s="123"/>
      <c r="BC153" s="123"/>
      <c r="BD153" s="123"/>
      <c r="BE153" s="123"/>
      <c r="BF153" s="123"/>
      <c r="BG153" s="123"/>
      <c r="BH153" s="123"/>
      <c r="BI153" s="123"/>
      <c r="BJ153" s="123"/>
      <c r="BK153" s="123"/>
      <c r="BL153" s="123"/>
      <c r="BM153" s="123"/>
      <c r="BN153" s="123"/>
      <c r="BO153" s="123"/>
      <c r="BP153" s="123"/>
      <c r="BQ153" s="123"/>
      <c r="BR153" s="123"/>
      <c r="BS153" s="123"/>
      <c r="BT153" s="123"/>
      <c r="BU153" s="123"/>
      <c r="BV153" s="123"/>
      <c r="BW153" s="123"/>
    </row>
    <row r="154" spans="21:75" ht="15" hidden="1" x14ac:dyDescent="0.25">
      <c r="U154" s="123"/>
      <c r="V154" s="123"/>
      <c r="W154" s="123"/>
      <c r="X154" s="123"/>
      <c r="Y154" s="123"/>
      <c r="Z154" s="123"/>
      <c r="AA154" s="123"/>
      <c r="AB154" s="123"/>
      <c r="AC154" s="123"/>
      <c r="AD154" s="123"/>
      <c r="AE154" s="123"/>
      <c r="AF154" s="123"/>
      <c r="AG154" s="123"/>
      <c r="AH154" s="123"/>
      <c r="AI154" s="123"/>
      <c r="AJ154" s="123"/>
      <c r="AK154" s="123"/>
      <c r="AL154" s="123"/>
      <c r="AM154" s="123"/>
      <c r="AN154" s="123"/>
      <c r="AO154" s="123"/>
      <c r="AP154" s="123"/>
      <c r="AQ154" s="123"/>
      <c r="AR154" s="123"/>
      <c r="AS154" s="123"/>
      <c r="AT154" s="123"/>
      <c r="AU154" s="123"/>
      <c r="AV154" s="123"/>
      <c r="AW154" s="123"/>
      <c r="AX154" s="123"/>
      <c r="AY154" s="123"/>
      <c r="AZ154" s="123"/>
      <c r="BA154" s="123"/>
      <c r="BB154" s="123"/>
      <c r="BC154" s="123"/>
      <c r="BD154" s="123"/>
      <c r="BE154" s="123"/>
      <c r="BF154" s="123"/>
      <c r="BG154" s="123"/>
      <c r="BH154" s="123"/>
      <c r="BI154" s="123"/>
      <c r="BJ154" s="123"/>
      <c r="BK154" s="123"/>
      <c r="BL154" s="123"/>
      <c r="BM154" s="123"/>
      <c r="BN154" s="123"/>
      <c r="BO154" s="123"/>
      <c r="BP154" s="123"/>
      <c r="BQ154" s="123"/>
      <c r="BR154" s="123"/>
      <c r="BS154" s="123"/>
      <c r="BT154" s="123"/>
      <c r="BU154" s="123"/>
      <c r="BV154" s="123"/>
      <c r="BW154" s="123"/>
    </row>
  </sheetData>
  <sheetProtection algorithmName="SHA-512" hashValue="aZCDqdaNcsKpjsAlNiRbumnZPvr0idFu+LFSRCROncxHeodChP9bW+0m5SdzVzfAqxS7gEPCDVbsmToqbcMIog==" saltValue="kEL7ysXWgAYNceb8gJ2D6A==" spinCount="100000" sheet="1" formatColumns="0" formatRows="0"/>
  <scenarios current="0" show="1" sqref="K83">
    <scenario name="1" locked="1" count="4" user="Fagan, Melanie" comment="Created by Fagan, Melanie on 2/24/2023">
      <inputCells r="K17" val="44987" numFmtId="167"/>
      <inputCells r="K18" val="45382" numFmtId="167"/>
      <inputCells r="K19" val="20000" numFmtId="168"/>
      <inputCells r="K20" val="500" numFmtId="168"/>
    </scenario>
    <scenario name="2" locked="1" count="4" user="Fagan, Melanie" comment="Created by Fagan, Melanie on 2/24/2023">
      <inputCells r="K17" val="44987" numFmtId="167"/>
      <inputCells r="K18" val="45382" numFmtId="167"/>
      <inputCells r="K19" val="500000" numFmtId="168"/>
      <inputCells r="K20" val="0" numFmtId="168"/>
    </scenario>
    <scenario name="3" locked="1" count="4" user="Fagan, Melanie" comment="Created by Fagan, Melanie on 2/24/2023">
      <inputCells r="K17" val="44987" numFmtId="167"/>
      <inputCells r="K18" val="45382" numFmtId="167"/>
      <inputCells r="K19" val="180000" numFmtId="168"/>
      <inputCells r="K20" val="30000" numFmtId="168"/>
    </scenario>
    <scenario name="4" locked="1" count="4" user="Fagan, Melanie" comment="Created by Fagan, Melanie on 2/24/2023">
      <inputCells r="K17" val="44987" numFmtId="167"/>
      <inputCells r="K18" val="45382" numFmtId="167"/>
      <inputCells r="K19" val="800000" numFmtId="168"/>
      <inputCells r="K20" val="0" numFmtId="168"/>
    </scenario>
    <scenario name="5" locked="1" count="4" user="Fagan, Melanie" comment="Created by Fagan, Melanie on 2/24/2023">
      <inputCells r="K17" val="44987" numFmtId="167"/>
      <inputCells r="K18" val="45382" numFmtId="167"/>
      <inputCells r="K19" val="40000" numFmtId="168"/>
      <inputCells r="K20" val="20000" numFmtId="168"/>
    </scenario>
    <scenario name="6" locked="1" count="4" user="Fagan, Melanie" comment="Created by Fagan, Melanie on 2/24/2023">
      <inputCells r="K17" val="44987" numFmtId="167"/>
      <inputCells r="K18" val="45382" numFmtId="167"/>
      <inputCells r="K19" val="38000" numFmtId="168"/>
      <inputCells r="K20" val="12000" numFmtId="168"/>
    </scenario>
    <scenario name="7" locked="1" count="4" user="Fagan, Melanie" comment="Created by Fagan, Melanie on 2/24/2023">
      <inputCells r="K17" val="44987" numFmtId="167"/>
      <inputCells r="K18" val="45382" numFmtId="167"/>
      <inputCells r="K19" val="98000" numFmtId="168"/>
      <inputCells r="K20" val="25000" numFmtId="168"/>
    </scenario>
    <scenario name="8" locked="1" count="4" user="Fagan, Melanie" comment="Created by Fagan, Melanie on 2/24/2023">
      <inputCells r="K17" val="44987" numFmtId="167"/>
      <inputCells r="K18" val="45382" numFmtId="167"/>
      <inputCells r="K19" val="33000" numFmtId="168"/>
      <inputCells r="K20" val="2000" numFmtId="168"/>
    </scenario>
    <scenario name="9" locked="1" count="4" user="Fagan, Melanie" comment="Created by Fagan, Melanie on 2/24/2023">
      <inputCells r="K17" val="44987" numFmtId="167"/>
      <inputCells r="K18" val="45382" numFmtId="167"/>
      <inputCells r="K19" val="300000" numFmtId="168"/>
      <inputCells r="K20" val="40000" numFmtId="168"/>
    </scenario>
    <scenario name="10" locked="1" count="4" user="Fagan, Melanie" comment="Created by Fagan, Melanie on 2/24/2023">
      <inputCells r="K17" val="44987" numFmtId="167"/>
      <inputCells r="K18" val="45382" numFmtId="167"/>
      <inputCells r="K19" val="55000" numFmtId="168"/>
      <inputCells r="K20" val="10000" numFmtId="168"/>
    </scenario>
  </scenarios>
  <mergeCells count="22">
    <mergeCell ref="L52:R52"/>
    <mergeCell ref="L37:R37"/>
    <mergeCell ref="L38:R38"/>
    <mergeCell ref="L44:R44"/>
    <mergeCell ref="L45:R45"/>
    <mergeCell ref="L46:R46"/>
    <mergeCell ref="B6:Q10"/>
    <mergeCell ref="B5:Q5"/>
    <mergeCell ref="D86:Q86"/>
    <mergeCell ref="L70:R70"/>
    <mergeCell ref="E17:I17"/>
    <mergeCell ref="F24:P24"/>
    <mergeCell ref="F25:P25"/>
    <mergeCell ref="F26:P26"/>
    <mergeCell ref="F27:P27"/>
    <mergeCell ref="F28:P28"/>
    <mergeCell ref="L83:R83"/>
    <mergeCell ref="L53:R53"/>
    <mergeCell ref="L36:R36"/>
    <mergeCell ref="L54:R54"/>
    <mergeCell ref="L48:R48"/>
    <mergeCell ref="L51:R51"/>
  </mergeCells>
  <conditionalFormatting sqref="K19:K20">
    <cfRule type="cellIs" dxfId="0" priority="10" operator="lessThan">
      <formula>0</formula>
    </cfRule>
  </conditionalFormatting>
  <dataValidations count="4">
    <dataValidation type="date" allowBlank="1" showErrorMessage="1" errorTitle="Incorrect Value." error="Please input a date between April 1, 2024 and March 31, 2025 in dd-mmm-yy format." promptTitle="Current pay period end date" prompt="Please input current pay period end date irrespective of the actual remittance date. For e.g. if pay period is monthly, please input month-end date.  " sqref="K18" xr:uid="{00000000-0002-0000-0000-000000000000}">
      <formula1>45383</formula1>
      <formula2>45747</formula2>
    </dataValidation>
    <dataValidation type="date" allowBlank="1" showErrorMessage="1" errorTitle="Incorrect Value." error="Please input a date between March 2, 2024 and March 31, 2025 in dd-mmm-yy format." promptTitle="Start Date" sqref="K17" xr:uid="{00000000-0002-0000-0000-000001000000}">
      <formula1>45353</formula1>
      <formula2>45747</formula2>
    </dataValidation>
    <dataValidation type="custom" allowBlank="1" showInputMessage="1" showErrorMessage="1" errorTitle="Inccorect Value." error="Please input a positive number or nil. The value you have entered is invalid." sqref="K19 K20" xr:uid="{00000000-0002-0000-0000-000002000000}">
      <formula1>K19&gt;=0</formula1>
    </dataValidation>
    <dataValidation type="list" allowBlank="1" showInputMessage="1" showErrorMessage="1" sqref="K16" xr:uid="{00000000-0002-0000-0000-000003000000}">
      <formula1>"Weekly - 52,Weekly - 53,Bi-Weekly - 26,Bi-Weekly - 27,Semi-Monthly,Monthly"</formula1>
    </dataValidation>
  </dataValidations>
  <pageMargins left="0.25" right="0.25" top="0.75" bottom="0.75" header="0.3" footer="0.3"/>
  <pageSetup scale="56" fitToHeight="0" orientation="portrait" r:id="rId1"/>
  <headerFooter>
    <oddFooter>&amp;RPage &amp;P of &amp;N</oddFooter>
  </headerFooter>
  <rowBreaks count="1" manualBreakCount="1">
    <brk id="57" max="18" man="1"/>
  </rowBreaks>
  <ignoredErrors>
    <ignoredError sqref="I78:I81 I65:I66 I68" formula="1"/>
    <ignoredError sqref="K36"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5"/>
  <sheetViews>
    <sheetView showGridLines="0" zoomScale="85" zoomScaleNormal="85" workbookViewId="0">
      <selection activeCell="C2" sqref="C2"/>
    </sheetView>
  </sheetViews>
  <sheetFormatPr defaultColWidth="0" defaultRowHeight="12.75" zeroHeight="1" x14ac:dyDescent="0.2"/>
  <cols>
    <col min="1" max="1" width="9.42578125" style="139" customWidth="1"/>
    <col min="2" max="2" width="27.42578125" style="139" customWidth="1"/>
    <col min="3" max="3" width="17" style="139" customWidth="1"/>
    <col min="4" max="4" width="100.85546875" style="139" customWidth="1"/>
    <col min="5" max="16384" width="9.140625" style="139" hidden="1"/>
  </cols>
  <sheetData>
    <row r="1" spans="1:4" x14ac:dyDescent="0.2">
      <c r="A1" s="140" t="s">
        <v>66</v>
      </c>
      <c r="B1" s="141" t="s">
        <v>67</v>
      </c>
      <c r="C1" s="141" t="s">
        <v>68</v>
      </c>
      <c r="D1" s="142" t="s">
        <v>69</v>
      </c>
    </row>
    <row r="2" spans="1:4" x14ac:dyDescent="0.2">
      <c r="A2" s="143">
        <v>1</v>
      </c>
      <c r="B2" s="144" t="s">
        <v>70</v>
      </c>
      <c r="C2" s="145">
        <v>45356</v>
      </c>
      <c r="D2" s="161" t="s">
        <v>93</v>
      </c>
    </row>
    <row r="3" spans="1:4" hidden="1" x14ac:dyDescent="0.2">
      <c r="A3" s="146"/>
      <c r="B3" s="147"/>
      <c r="C3" s="147"/>
      <c r="D3" s="148"/>
    </row>
    <row r="4" spans="1:4" hidden="1" x14ac:dyDescent="0.2">
      <c r="A4" s="151"/>
      <c r="B4" s="152"/>
      <c r="C4" s="153"/>
      <c r="D4" s="154"/>
    </row>
    <row r="5" spans="1:4" hidden="1" x14ac:dyDescent="0.2">
      <c r="A5" s="151"/>
      <c r="B5" s="152"/>
      <c r="C5" s="153"/>
      <c r="D5" s="159"/>
    </row>
  </sheetData>
  <sheetProtection algorithmName="SHA-512" hashValue="mk4d2EgAibQmfzcpHtXCEs2QjZlGrxwuWUm0bsZQzkUeVNuwEVFRJp+eS6pPVjyxWWrno0t5GAsiaRJmn9ZqAw==" saltValue="RLzeN27T9B/16j1MSnOcRw==" spinCount="100000" sheet="1" objects="1" scenarios="1"/>
  <pageMargins left="0.7" right="0.7" top="0.75" bottom="0.75" header="0.3" footer="0.3"/>
  <pageSetup orientation="portrait" r:id="rId1"/>
  <customProperties>
    <customPr name="Gu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Employee_Calculator</vt:lpstr>
      <vt:lpstr>Version_Control</vt:lpstr>
      <vt:lpstr>Employee_Calculator!Print_Area</vt:lpstr>
      <vt:lpstr>Employee_Calculator!Print_Titles</vt:lpstr>
    </vt:vector>
  </TitlesOfParts>
  <Manager>Office of the Tax Commissioner</Manager>
  <Company>Office of the Tax Commissioner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FY2017_18_Payroll_tax_individual_EMPLYOEE_calculator</dc:title>
  <dc:creator>Office of the Tax Commissioner</dc:creator>
  <cp:keywords>FY2017_18_Payroll_tax_individual_EMPLYOEE_calculator</cp:keywords>
  <cp:lastModifiedBy>Fagan, Melanie</cp:lastModifiedBy>
  <cp:lastPrinted>2017-05-11T14:57:35Z</cp:lastPrinted>
  <dcterms:created xsi:type="dcterms:W3CDTF">2017-04-07T17:52:52Z</dcterms:created>
  <dcterms:modified xsi:type="dcterms:W3CDTF">2024-03-21T17:07:45Z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{7CD6A024-91B0-428A-A3EC-CF3E49611725}</vt:lpwstr>
  </property>
</Properties>
</file>