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alculator" sheetId="1" r:id="rId1"/>
  </sheets>
  <definedNames>
    <definedName name="_xlnm.Print_Area" localSheetId="0">'Calculator'!$B$2:$J$24</definedName>
  </definedNames>
  <calcPr fullCalcOnLoad="1"/>
</workbook>
</file>

<file path=xl/sharedStrings.xml><?xml version="1.0" encoding="utf-8"?>
<sst xmlns="http://schemas.openxmlformats.org/spreadsheetml/2006/main" count="13" uniqueCount="12">
  <si>
    <t>LAND TAX CALCULATOR</t>
  </si>
  <si>
    <t>RESIDENTIAL PROPERTIES</t>
  </si>
  <si>
    <t>$</t>
  </si>
  <si>
    <t>*ANNUAL RENTAL VALUE</t>
  </si>
  <si>
    <t>1/2 Year</t>
  </si>
  <si>
    <t>RATES</t>
  </si>
  <si>
    <t>Payment</t>
  </si>
  <si>
    <t>Annual</t>
  </si>
  <si>
    <t>Tax Amount</t>
  </si>
  <si>
    <t>Enter your 2015 ARV to calculate your land tax:</t>
  </si>
  <si>
    <t>NEW 2019</t>
  </si>
  <si>
    <t>ARV Bands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</si>
</sst>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3" fontId="11" fillId="0" borderId="0" xfId="42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7" fillId="0" borderId="14" xfId="42" applyFont="1" applyFill="1" applyBorder="1" applyAlignment="1">
      <alignment/>
    </xf>
    <xf numFmtId="164" fontId="6" fillId="0" borderId="15" xfId="42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7" fillId="0" borderId="18" xfId="42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2" fontId="44" fillId="0" borderId="0" xfId="0" applyNumberFormat="1" applyFont="1" applyBorder="1" applyAlignment="1">
      <alignment/>
    </xf>
    <xf numFmtId="43" fontId="44" fillId="0" borderId="0" xfId="42" applyFont="1" applyBorder="1" applyAlignment="1">
      <alignment/>
    </xf>
    <xf numFmtId="44" fontId="7" fillId="0" borderId="16" xfId="44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11" fillId="0" borderId="0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="160" zoomScaleNormal="160" zoomScalePageLayoutView="0" workbookViewId="0" topLeftCell="A1">
      <selection activeCell="E9" sqref="E9"/>
    </sheetView>
  </sheetViews>
  <sheetFormatPr defaultColWidth="9.140625" defaultRowHeight="15"/>
  <cols>
    <col min="3" max="3" width="11.28125" style="0" bestFit="1" customWidth="1"/>
    <col min="4" max="4" width="11.140625" style="0" customWidth="1"/>
    <col min="5" max="5" width="16.7109375" style="0" customWidth="1"/>
    <col min="7" max="7" width="11.57421875" style="0" bestFit="1" customWidth="1"/>
    <col min="8" max="8" width="16.57421875" style="0" customWidth="1"/>
    <col min="9" max="9" width="15.00390625" style="0" customWidth="1"/>
    <col min="10" max="10" width="9.140625" style="0" customWidth="1"/>
  </cols>
  <sheetData>
    <row r="2" spans="2:10" ht="15">
      <c r="B2" s="42" t="s">
        <v>0</v>
      </c>
      <c r="C2" s="43"/>
      <c r="D2" s="43"/>
      <c r="E2" s="43"/>
      <c r="F2" s="43"/>
      <c r="G2" s="43"/>
      <c r="H2" s="43"/>
      <c r="I2" s="43"/>
      <c r="J2" s="43"/>
    </row>
    <row r="3" spans="2:10" ht="15">
      <c r="B3" s="43"/>
      <c r="C3" s="43"/>
      <c r="D3" s="43"/>
      <c r="E3" s="43"/>
      <c r="F3" s="43"/>
      <c r="G3" s="43"/>
      <c r="H3" s="43"/>
      <c r="I3" s="43"/>
      <c r="J3" s="43"/>
    </row>
    <row r="4" spans="1:10" ht="20.25">
      <c r="A4" s="1"/>
      <c r="B4" s="44" t="s">
        <v>1</v>
      </c>
      <c r="C4" s="45"/>
      <c r="D4" s="45"/>
      <c r="E4" s="45"/>
      <c r="F4" s="45"/>
      <c r="G4" s="45"/>
      <c r="H4" s="45"/>
      <c r="I4" s="45"/>
      <c r="J4" s="45"/>
    </row>
    <row r="5" spans="1:10" ht="20.25">
      <c r="A5" s="1"/>
      <c r="B5" s="45"/>
      <c r="C5" s="45"/>
      <c r="D5" s="45"/>
      <c r="E5" s="45"/>
      <c r="F5" s="45"/>
      <c r="G5" s="45"/>
      <c r="H5" s="45"/>
      <c r="I5" s="45"/>
      <c r="J5" s="45"/>
    </row>
    <row r="6" ht="15.75" thickBot="1"/>
    <row r="7" spans="2:10" ht="15">
      <c r="B7" s="2" t="s">
        <v>9</v>
      </c>
      <c r="C7" s="3"/>
      <c r="D7" s="3"/>
      <c r="E7" s="3"/>
      <c r="F7" s="3"/>
      <c r="G7" s="3"/>
      <c r="H7" s="3"/>
      <c r="I7" s="3"/>
      <c r="J7" s="4"/>
    </row>
    <row r="8" spans="2:10" ht="15.75" thickBot="1">
      <c r="B8" s="35"/>
      <c r="C8" s="6"/>
      <c r="D8" s="6"/>
      <c r="E8" s="7"/>
      <c r="F8" s="6"/>
      <c r="G8" s="6"/>
      <c r="H8" s="6"/>
      <c r="I8" s="6"/>
      <c r="J8" s="8"/>
    </row>
    <row r="9" spans="2:10" ht="18">
      <c r="B9" s="37" t="s">
        <v>3</v>
      </c>
      <c r="C9" s="38"/>
      <c r="D9" s="38"/>
      <c r="E9" s="36">
        <v>28800</v>
      </c>
      <c r="F9" s="9"/>
      <c r="G9" s="29" t="s">
        <v>10</v>
      </c>
      <c r="H9" s="10" t="s">
        <v>7</v>
      </c>
      <c r="I9" s="11" t="s">
        <v>4</v>
      </c>
      <c r="J9" s="12"/>
    </row>
    <row r="10" spans="2:10" ht="15">
      <c r="B10" s="17"/>
      <c r="C10" s="6"/>
      <c r="D10" s="6"/>
      <c r="E10" s="13"/>
      <c r="F10" s="13"/>
      <c r="G10" s="30" t="s">
        <v>5</v>
      </c>
      <c r="H10" s="7" t="s">
        <v>8</v>
      </c>
      <c r="I10" s="14" t="s">
        <v>6</v>
      </c>
      <c r="J10" s="12"/>
    </row>
    <row r="11" spans="2:10" ht="15">
      <c r="B11" s="17"/>
      <c r="C11" s="6"/>
      <c r="D11" s="6"/>
      <c r="E11" s="13"/>
      <c r="F11" s="13"/>
      <c r="G11" s="5"/>
      <c r="H11" s="15" t="s">
        <v>2</v>
      </c>
      <c r="I11" s="16" t="s">
        <v>2</v>
      </c>
      <c r="J11" s="12"/>
    </row>
    <row r="12" spans="2:10" ht="15">
      <c r="B12" s="17"/>
      <c r="C12" s="40" t="s">
        <v>11</v>
      </c>
      <c r="D12" s="6"/>
      <c r="E12" s="13"/>
      <c r="F12" s="13"/>
      <c r="G12" s="5"/>
      <c r="H12" s="21">
        <v>300</v>
      </c>
      <c r="I12" s="22">
        <f>SUM(H12/2)</f>
        <v>150</v>
      </c>
      <c r="J12" s="12"/>
    </row>
    <row r="13" spans="2:10" ht="15">
      <c r="B13" s="17"/>
      <c r="C13" s="18">
        <v>1</v>
      </c>
      <c r="D13" s="18">
        <v>11000</v>
      </c>
      <c r="E13" s="39" t="str">
        <f>IF(E9&gt;11000,"11,000",IF(E9&lt;1,"0",IF(E9&lt;=11000,E9)))</f>
        <v>11,000</v>
      </c>
      <c r="F13" s="13"/>
      <c r="G13" s="20">
        <v>0.008</v>
      </c>
      <c r="H13" s="41">
        <f>IF(E9&lt;=22000,0,E13*G13)</f>
        <v>88</v>
      </c>
      <c r="I13" s="22">
        <f>SUM(H13/2)</f>
        <v>44</v>
      </c>
      <c r="J13" s="12"/>
    </row>
    <row r="14" spans="2:10" ht="15">
      <c r="B14" s="5"/>
      <c r="C14" s="18">
        <v>11001</v>
      </c>
      <c r="D14" s="18">
        <v>22000</v>
      </c>
      <c r="E14" s="39" t="str">
        <f>IF(E9&gt;22000,"11,000",IF(E9&lt;11000,"0",IF(E9&lt;=22000,E9-11000)))</f>
        <v>11,000</v>
      </c>
      <c r="F14" s="13"/>
      <c r="G14" s="20">
        <v>0.018</v>
      </c>
      <c r="H14" s="41">
        <f>IF(E9&lt;=22000,0,E14*G14)</f>
        <v>197.99999999999997</v>
      </c>
      <c r="I14" s="22">
        <f aca="true" t="shared" si="0" ref="I14:I19">SUM(H14/2)</f>
        <v>98.99999999999999</v>
      </c>
      <c r="J14" s="12"/>
    </row>
    <row r="15" spans="2:10" ht="15">
      <c r="B15" s="5"/>
      <c r="C15" s="18">
        <v>22001</v>
      </c>
      <c r="D15" s="18">
        <v>33000</v>
      </c>
      <c r="E15" s="39">
        <f>IF(E9&gt;33000,"11,000",IF(E9&lt;22001,"0",IF(E9&lt;=33000,E9-22000)))</f>
        <v>6800</v>
      </c>
      <c r="F15" s="13"/>
      <c r="G15" s="20">
        <v>0.035</v>
      </c>
      <c r="H15" s="21">
        <f>SUM(E15*G15)</f>
        <v>238.00000000000003</v>
      </c>
      <c r="I15" s="22">
        <f t="shared" si="0"/>
        <v>119.00000000000001</v>
      </c>
      <c r="J15" s="12"/>
    </row>
    <row r="16" spans="2:10" ht="15">
      <c r="B16" s="5"/>
      <c r="C16" s="18">
        <v>33001</v>
      </c>
      <c r="D16" s="18">
        <v>44000</v>
      </c>
      <c r="E16" s="19" t="str">
        <f>IF(E9&gt;44000,"11,000",IF(E9&lt;33001,"0",IF(E9&lt;=44000,E9-33000)))</f>
        <v>0</v>
      </c>
      <c r="F16" s="13"/>
      <c r="G16" s="20">
        <v>0.065</v>
      </c>
      <c r="H16" s="21">
        <f>SUM(E16*G16)</f>
        <v>0</v>
      </c>
      <c r="I16" s="22">
        <f t="shared" si="0"/>
        <v>0</v>
      </c>
      <c r="J16" s="12"/>
    </row>
    <row r="17" spans="2:10" ht="15">
      <c r="B17" s="5"/>
      <c r="C17" s="18">
        <v>44001</v>
      </c>
      <c r="D17" s="18">
        <v>90000</v>
      </c>
      <c r="E17" s="19" t="str">
        <f>IF(E9&gt;90000,"46,000",IF(E9&lt;44001,"0",IF(E9&lt;=90000,E9-44000)))</f>
        <v>0</v>
      </c>
      <c r="F17" s="13"/>
      <c r="G17" s="20">
        <v>0.17</v>
      </c>
      <c r="H17" s="21">
        <f>SUM(E17*G17)</f>
        <v>0</v>
      </c>
      <c r="I17" s="22">
        <f t="shared" si="0"/>
        <v>0</v>
      </c>
      <c r="J17" s="12"/>
    </row>
    <row r="18" spans="2:10" ht="15">
      <c r="B18" s="5"/>
      <c r="C18" s="18">
        <v>90001</v>
      </c>
      <c r="D18" s="18">
        <v>120000</v>
      </c>
      <c r="E18" s="19" t="str">
        <f>IF(E9&gt;120000,"30,000",IF(E9&lt;90001,"0",IF(E9&lt;=120000,E9-90000)))</f>
        <v>0</v>
      </c>
      <c r="F18" s="13"/>
      <c r="G18" s="20">
        <v>0.3</v>
      </c>
      <c r="H18" s="21">
        <f>SUM(E18*G18)</f>
        <v>0</v>
      </c>
      <c r="I18" s="22">
        <f t="shared" si="0"/>
        <v>0</v>
      </c>
      <c r="J18" s="12"/>
    </row>
    <row r="19" spans="2:10" ht="15">
      <c r="B19" s="5"/>
      <c r="C19" s="18">
        <v>120001</v>
      </c>
      <c r="D19" s="6"/>
      <c r="E19" s="19" t="str">
        <f>IF(E9&gt;120000,E9-120000,IF(E9&lt;=120000,"0"))</f>
        <v>0</v>
      </c>
      <c r="F19" s="6"/>
      <c r="G19" s="20">
        <v>0.5</v>
      </c>
      <c r="H19" s="21">
        <f>SUM(E19*G19)</f>
        <v>0</v>
      </c>
      <c r="I19" s="22">
        <f t="shared" si="0"/>
        <v>0</v>
      </c>
      <c r="J19" s="12"/>
    </row>
    <row r="20" spans="2:10" ht="15.75" thickBot="1">
      <c r="B20" s="5"/>
      <c r="C20" s="6"/>
      <c r="D20" s="6"/>
      <c r="E20" s="23">
        <f>SUM(E13+E14+E15+E16+E17+E18+E19)</f>
        <v>28800</v>
      </c>
      <c r="F20" s="24"/>
      <c r="G20" s="25"/>
      <c r="H20" s="26">
        <f>SUM(H12:H19)</f>
        <v>824</v>
      </c>
      <c r="I20" s="27">
        <f>SUM(I12:I19)</f>
        <v>412</v>
      </c>
      <c r="J20" s="12"/>
    </row>
    <row r="21" spans="2:10" ht="15">
      <c r="B21" s="5"/>
      <c r="C21" s="6"/>
      <c r="D21" s="6"/>
      <c r="E21" s="6"/>
      <c r="F21" s="6"/>
      <c r="G21" s="6"/>
      <c r="H21" s="6"/>
      <c r="I21" s="6"/>
      <c r="J21" s="8"/>
    </row>
    <row r="22" spans="2:10" ht="15">
      <c r="B22" s="5"/>
      <c r="C22" s="6"/>
      <c r="D22" s="6"/>
      <c r="E22" s="6"/>
      <c r="F22" s="6"/>
      <c r="G22" s="6"/>
      <c r="H22" s="33"/>
      <c r="I22" s="32"/>
      <c r="J22" s="12"/>
    </row>
    <row r="23" spans="2:10" ht="15.75" thickBot="1">
      <c r="B23" s="25"/>
      <c r="C23" s="24"/>
      <c r="D23" s="24"/>
      <c r="E23" s="31"/>
      <c r="F23" s="24"/>
      <c r="G23" s="31"/>
      <c r="H23" s="34"/>
      <c r="I23" s="34"/>
      <c r="J23" s="28"/>
    </row>
  </sheetData>
  <sheetProtection/>
  <mergeCells count="2">
    <mergeCell ref="B2:J3"/>
    <mergeCell ref="B4:J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Bermuda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jlindsay</dc:creator>
  <cp:keywords/>
  <dc:description/>
  <cp:lastModifiedBy>Rawlins, Derek</cp:lastModifiedBy>
  <cp:lastPrinted>2019-02-26T14:55:13Z</cp:lastPrinted>
  <dcterms:created xsi:type="dcterms:W3CDTF">2014-02-27T20:56:02Z</dcterms:created>
  <dcterms:modified xsi:type="dcterms:W3CDTF">2019-02-26T15:55:47Z</dcterms:modified>
  <cp:category/>
  <cp:version/>
  <cp:contentType/>
  <cp:contentStatus/>
</cp:coreProperties>
</file>